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hris\Levis Private Financial\Worksheets\"/>
    </mc:Choice>
  </mc:AlternateContent>
  <bookViews>
    <workbookView xWindow="0" yWindow="270" windowWidth="15270" windowHeight="6075"/>
  </bookViews>
  <sheets>
    <sheet name="Budget Planner" sheetId="4" r:id="rId1"/>
  </sheets>
  <definedNames>
    <definedName name="_xlnm.Print_Area" localSheetId="0">'Budget Planner'!$A$1:$L$142</definedName>
    <definedName name="_xlnm.Print_Titles" localSheetId="0">'Budget Planner'!$1:$1</definedName>
  </definedNames>
  <calcPr calcId="162913" fullCalcOnLoad="1"/>
  <customWorkbookViews>
    <customWorkbookView name="Guy Gresham - Personal View" guid="{FD3FAE5D-F25F-43DA-A58B-BCD634C86A47}" mergeInterval="0" changesSavedWin="1" personalView="1" maximized="1" windowWidth="508" windowHeight="429" activeSheetId="1"/>
    <customWorkbookView name="Diana.Cornwell - Personal View" guid="{D5B4C059-5D5A-4641-BF12-5FFF1178ED78}" mergeInterval="0" personalView="1" maximized="1" windowWidth="796" windowHeight="438" activeSheetId="1"/>
  </customWorkbookViews>
</workbook>
</file>

<file path=xl/calcChain.xml><?xml version="1.0" encoding="utf-8"?>
<calcChain xmlns="http://schemas.openxmlformats.org/spreadsheetml/2006/main">
  <c r="Q14" i="4" l="1"/>
  <c r="L14" i="4"/>
  <c r="R14" i="4"/>
  <c r="R18" i="4" s="1"/>
  <c r="M14" i="4"/>
  <c r="S14" i="4"/>
  <c r="N14" i="4"/>
  <c r="T14" i="4"/>
  <c r="O14" i="4"/>
  <c r="P15" i="4"/>
  <c r="K15" i="4"/>
  <c r="R15" i="4"/>
  <c r="M15" i="4"/>
  <c r="J15" i="4" s="1"/>
  <c r="S15" i="4"/>
  <c r="N15" i="4"/>
  <c r="T15" i="4"/>
  <c r="O15" i="4"/>
  <c r="P16" i="4"/>
  <c r="K16" i="4"/>
  <c r="Q16" i="4"/>
  <c r="L16" i="4"/>
  <c r="S16" i="4"/>
  <c r="N16" i="4"/>
  <c r="T16" i="4"/>
  <c r="O16" i="4"/>
  <c r="P17" i="4"/>
  <c r="K17" i="4"/>
  <c r="Q17" i="4"/>
  <c r="L17" i="4"/>
  <c r="R17" i="4"/>
  <c r="M17" i="4"/>
  <c r="T17" i="4"/>
  <c r="O17" i="4"/>
  <c r="F18" i="4"/>
  <c r="P18" i="4"/>
  <c r="K18" i="4"/>
  <c r="J18" i="4" s="1"/>
  <c r="Q18" i="4"/>
  <c r="L18" i="4"/>
  <c r="M18" i="4"/>
  <c r="S18" i="4"/>
  <c r="N18" i="4"/>
  <c r="K19" i="4"/>
  <c r="R19" i="4"/>
  <c r="S19" i="4"/>
  <c r="K20" i="4"/>
  <c r="L20" i="4"/>
  <c r="S20" i="4"/>
  <c r="K21" i="4"/>
  <c r="L21" i="4"/>
  <c r="R21" i="4"/>
  <c r="Q39" i="4"/>
  <c r="L39" i="4" s="1"/>
  <c r="R39" i="4"/>
  <c r="M39" i="4"/>
  <c r="S39" i="4"/>
  <c r="S43" i="4" s="1"/>
  <c r="N43" i="4" s="1"/>
  <c r="T39" i="4"/>
  <c r="O39" i="4"/>
  <c r="P40" i="4"/>
  <c r="K40" i="4" s="1"/>
  <c r="J40" i="4" s="1"/>
  <c r="R40" i="4"/>
  <c r="M40" i="4"/>
  <c r="S40" i="4"/>
  <c r="N40" i="4" s="1"/>
  <c r="T40" i="4"/>
  <c r="O40" i="4"/>
  <c r="P41" i="4"/>
  <c r="K41" i="4" s="1"/>
  <c r="J41" i="4" s="1"/>
  <c r="Q41" i="4"/>
  <c r="L41" i="4"/>
  <c r="S41" i="4"/>
  <c r="N41" i="4" s="1"/>
  <c r="T41" i="4"/>
  <c r="O41" i="4"/>
  <c r="P42" i="4"/>
  <c r="K42" i="4" s="1"/>
  <c r="J42" i="4" s="1"/>
  <c r="Q42" i="4"/>
  <c r="L42" i="4"/>
  <c r="R42" i="4"/>
  <c r="M42" i="4" s="1"/>
  <c r="T42" i="4"/>
  <c r="O42" i="4"/>
  <c r="P43" i="4"/>
  <c r="K43" i="4" s="1"/>
  <c r="J43" i="4" s="1"/>
  <c r="Q43" i="4"/>
  <c r="L43" i="4"/>
  <c r="R43" i="4"/>
  <c r="M43" i="4" s="1"/>
  <c r="K44" i="4"/>
  <c r="R44" i="4"/>
  <c r="S44" i="4"/>
  <c r="K45" i="4"/>
  <c r="L45" i="4"/>
  <c r="S45" i="4"/>
  <c r="K46" i="4"/>
  <c r="L46" i="4"/>
  <c r="R46" i="4"/>
  <c r="Q65" i="4"/>
  <c r="L65" i="4" s="1"/>
  <c r="R65" i="4"/>
  <c r="M65" i="4"/>
  <c r="S65" i="4"/>
  <c r="N65" i="4" s="1"/>
  <c r="T65" i="4"/>
  <c r="O65" i="4"/>
  <c r="P66" i="4"/>
  <c r="K66" i="4" s="1"/>
  <c r="R66" i="4"/>
  <c r="M66" i="4"/>
  <c r="S66" i="4"/>
  <c r="N66" i="4" s="1"/>
  <c r="T66" i="4"/>
  <c r="O66" i="4"/>
  <c r="P67" i="4"/>
  <c r="K67" i="4" s="1"/>
  <c r="Q67" i="4"/>
  <c r="L67" i="4"/>
  <c r="S67" i="4"/>
  <c r="N67" i="4" s="1"/>
  <c r="T67" i="4"/>
  <c r="O67" i="4"/>
  <c r="P68" i="4"/>
  <c r="K68" i="4" s="1"/>
  <c r="Q68" i="4"/>
  <c r="L68" i="4"/>
  <c r="R68" i="4"/>
  <c r="M68" i="4" s="1"/>
  <c r="T68" i="4"/>
  <c r="O68" i="4"/>
  <c r="P69" i="4"/>
  <c r="K69" i="4" s="1"/>
  <c r="Q69" i="4"/>
  <c r="L69" i="4"/>
  <c r="R69" i="4"/>
  <c r="M69" i="4" s="1"/>
  <c r="K70" i="4"/>
  <c r="R70" i="4"/>
  <c r="S70" i="4"/>
  <c r="K71" i="4"/>
  <c r="L71" i="4"/>
  <c r="S71" i="4"/>
  <c r="K72" i="4"/>
  <c r="L72" i="4"/>
  <c r="R72" i="4"/>
  <c r="Q90" i="4"/>
  <c r="L90" i="4" s="1"/>
  <c r="R90" i="4"/>
  <c r="R94" i="4" s="1"/>
  <c r="M94" i="4" s="1"/>
  <c r="S90" i="4"/>
  <c r="N90" i="4"/>
  <c r="T90" i="4"/>
  <c r="O90" i="4" s="1"/>
  <c r="P91" i="4"/>
  <c r="K91" i="4"/>
  <c r="R91" i="4"/>
  <c r="M91" i="4" s="1"/>
  <c r="S91" i="4"/>
  <c r="N91" i="4"/>
  <c r="T91" i="4"/>
  <c r="O91" i="4" s="1"/>
  <c r="P92" i="4"/>
  <c r="K92" i="4"/>
  <c r="Q92" i="4"/>
  <c r="L92" i="4" s="1"/>
  <c r="S92" i="4"/>
  <c r="N92" i="4"/>
  <c r="T92" i="4"/>
  <c r="O92" i="4" s="1"/>
  <c r="J92" i="4" s="1"/>
  <c r="P93" i="4"/>
  <c r="K93" i="4"/>
  <c r="Q93" i="4"/>
  <c r="L93" i="4" s="1"/>
  <c r="R93" i="4"/>
  <c r="M93" i="4"/>
  <c r="T93" i="4"/>
  <c r="O93" i="4" s="1"/>
  <c r="J93" i="4" s="1"/>
  <c r="P94" i="4"/>
  <c r="K94" i="4"/>
  <c r="Q94" i="4"/>
  <c r="L94" i="4" s="1"/>
  <c r="S94" i="4"/>
  <c r="N94" i="4" s="1"/>
  <c r="K95" i="4"/>
  <c r="R95" i="4"/>
  <c r="S95" i="4"/>
  <c r="K96" i="4"/>
  <c r="L96" i="4"/>
  <c r="S96" i="4"/>
  <c r="K97" i="4"/>
  <c r="L97" i="4"/>
  <c r="R97" i="4"/>
  <c r="F98" i="4"/>
  <c r="F127" i="4" s="1"/>
  <c r="I114" i="4"/>
  <c r="I116" i="4"/>
  <c r="I117" i="4" s="1"/>
  <c r="F119" i="4"/>
  <c r="Q123" i="4"/>
  <c r="L123" i="4"/>
  <c r="R123" i="4"/>
  <c r="M123" i="4" s="1"/>
  <c r="J123" i="4" s="1"/>
  <c r="S123" i="4"/>
  <c r="N123" i="4"/>
  <c r="T123" i="4"/>
  <c r="O123" i="4" s="1"/>
  <c r="P124" i="4"/>
  <c r="K124" i="4"/>
  <c r="R124" i="4"/>
  <c r="M124" i="4" s="1"/>
  <c r="J124" i="4" s="1"/>
  <c r="S124" i="4"/>
  <c r="N124" i="4"/>
  <c r="T124" i="4"/>
  <c r="O124" i="4" s="1"/>
  <c r="P125" i="4"/>
  <c r="K125" i="4"/>
  <c r="Q125" i="4"/>
  <c r="L125" i="4" s="1"/>
  <c r="S125" i="4"/>
  <c r="N125" i="4"/>
  <c r="T125" i="4"/>
  <c r="O125" i="4" s="1"/>
  <c r="F126" i="4"/>
  <c r="P126" i="4"/>
  <c r="K126" i="4"/>
  <c r="Q126" i="4"/>
  <c r="L126" i="4" s="1"/>
  <c r="R126" i="4"/>
  <c r="M126" i="4"/>
  <c r="P127" i="4"/>
  <c r="K127" i="4" s="1"/>
  <c r="Q127" i="4"/>
  <c r="L127" i="4"/>
  <c r="R127" i="4"/>
  <c r="M127" i="4" s="1"/>
  <c r="S127" i="4"/>
  <c r="N127" i="4"/>
  <c r="F128" i="4"/>
  <c r="K128" i="4"/>
  <c r="R128" i="4"/>
  <c r="S128" i="4"/>
  <c r="K129" i="4"/>
  <c r="L129" i="4"/>
  <c r="S129" i="4"/>
  <c r="K130" i="4"/>
  <c r="L130" i="4"/>
  <c r="R130" i="4"/>
  <c r="J17" i="4"/>
  <c r="J16" i="4"/>
  <c r="J14" i="4"/>
  <c r="F122" i="4" l="1"/>
  <c r="F130" i="4"/>
  <c r="J91" i="4"/>
  <c r="J67" i="4"/>
  <c r="J127" i="4"/>
  <c r="J125" i="4"/>
  <c r="J94" i="4"/>
  <c r="J68" i="4"/>
  <c r="J66" i="4"/>
  <c r="J65" i="4"/>
  <c r="T126" i="4"/>
  <c r="O126" i="4" s="1"/>
  <c r="J126" i="4" s="1"/>
  <c r="M90" i="4"/>
  <c r="J90" i="4" s="1"/>
  <c r="N39" i="4"/>
  <c r="J39" i="4" s="1"/>
  <c r="I118" i="4"/>
  <c r="S69" i="4"/>
  <c r="N69" i="4" s="1"/>
  <c r="J69" i="4" s="1"/>
</calcChain>
</file>

<file path=xl/comments1.xml><?xml version="1.0" encoding="utf-8"?>
<comments xmlns="http://schemas.openxmlformats.org/spreadsheetml/2006/main">
  <authors>
    <author>michael.dunn</author>
    <author>Michael.Thomsen</author>
    <author>Guy Gresham</author>
  </authors>
  <commentList>
    <comment ref="F10" authorId="0" shapeId="0">
      <text>
        <r>
          <rPr>
            <sz val="10"/>
            <color indexed="81"/>
            <rFont val="Arial"/>
            <family val="2"/>
          </rPr>
          <t>Your regular income less tax</t>
        </r>
      </text>
    </comment>
    <comment ref="H11" authorId="1" shapeId="0">
      <text>
        <r>
          <rPr>
            <sz val="10"/>
            <color indexed="81"/>
            <rFont val="Tahoma"/>
            <family val="2"/>
          </rPr>
          <t>Convert any amount for the time period you choose. You can do only one conversion at a time.</t>
        </r>
      </text>
    </comment>
    <comment ref="F12" authorId="0" shapeId="0">
      <text>
        <r>
          <rPr>
            <sz val="10"/>
            <color indexed="81"/>
            <rFont val="Arial"/>
            <family val="2"/>
          </rPr>
          <t>Include all payments</t>
        </r>
        <r>
          <rPr>
            <sz val="8"/>
            <color indexed="81"/>
            <rFont val="Tahoma"/>
          </rPr>
          <t xml:space="preserve">
</t>
        </r>
      </text>
    </comment>
    <comment ref="F14" authorId="0" shapeId="0">
      <text>
        <r>
          <rPr>
            <sz val="10"/>
            <color indexed="81"/>
            <rFont val="Arial"/>
            <family val="2"/>
          </rPr>
          <t xml:space="preserve">Only include what you receive directly
</t>
        </r>
      </text>
    </comment>
    <comment ref="F15" authorId="0" shapeId="0">
      <text>
        <r>
          <rPr>
            <sz val="10"/>
            <color indexed="81"/>
            <rFont val="Arial"/>
            <family val="2"/>
          </rPr>
          <t>Regular amounts from children or boarders</t>
        </r>
        <r>
          <rPr>
            <sz val="8"/>
            <color indexed="81"/>
            <rFont val="Tahoma"/>
          </rPr>
          <t xml:space="preserve">
</t>
        </r>
      </text>
    </comment>
    <comment ref="F16" authorId="0" shapeId="0">
      <text>
        <r>
          <rPr>
            <sz val="10"/>
            <color indexed="81"/>
            <rFont val="Arial"/>
            <family val="2"/>
          </rPr>
          <t xml:space="preserve">Interest, rents and dividends (allow for imputation credits)
</t>
        </r>
      </text>
    </comment>
    <comment ref="F17" authorId="0" shapeId="0">
      <text>
        <r>
          <rPr>
            <sz val="10"/>
            <color indexed="81"/>
            <rFont val="Arial"/>
            <family val="2"/>
          </rPr>
          <t>Include regular second job</t>
        </r>
        <r>
          <rPr>
            <sz val="8"/>
            <color indexed="81"/>
            <rFont val="Tahoma"/>
          </rPr>
          <t xml:space="preserve">
</t>
        </r>
      </text>
    </comment>
    <comment ref="F20" authorId="0" shapeId="0">
      <text>
        <r>
          <rPr>
            <sz val="10"/>
            <color indexed="81"/>
            <rFont val="Arial"/>
            <family val="2"/>
          </rPr>
          <t>Regular rent. Put arrears into 'other debts' below.</t>
        </r>
        <r>
          <rPr>
            <sz val="8"/>
            <color indexed="81"/>
            <rFont val="Tahoma"/>
          </rPr>
          <t xml:space="preserve">
</t>
        </r>
      </text>
    </comment>
    <comment ref="F21" authorId="0" shapeId="0">
      <text>
        <r>
          <rPr>
            <sz val="10"/>
            <color indexed="81"/>
            <rFont val="Arial"/>
            <family val="2"/>
          </rPr>
          <t xml:space="preserve">Regular amount only, Put arrears in repayments section.
</t>
        </r>
      </text>
    </comment>
    <comment ref="F23" authorId="0" shapeId="0">
      <text>
        <r>
          <rPr>
            <sz val="10"/>
            <color indexed="81"/>
            <rFont val="Arial"/>
            <family val="2"/>
          </rPr>
          <t xml:space="preserve">Council rates and land tax. Convert to weekly, fortnightly or monthly amount.
</t>
        </r>
      </text>
    </comment>
    <comment ref="F24" authorId="0" shapeId="0">
      <text>
        <r>
          <rPr>
            <sz val="10"/>
            <color indexed="81"/>
            <rFont val="Arial"/>
            <family val="2"/>
          </rPr>
          <t xml:space="preserve">Add for your yearly total and convert. Put water usage charges in utilities.
</t>
        </r>
      </text>
    </comment>
    <comment ref="F25" authorId="0" shapeId="0">
      <text>
        <r>
          <rPr>
            <sz val="10"/>
            <color indexed="81"/>
            <rFont val="Arial"/>
            <family val="2"/>
          </rPr>
          <t xml:space="preserve">People often under insure. Visit FIDO's tips on insurance.
</t>
        </r>
      </text>
    </comment>
    <comment ref="F26" authorId="0" shapeId="0">
      <text>
        <r>
          <rPr>
            <sz val="10"/>
            <color indexed="81"/>
            <rFont val="Arial"/>
            <family val="2"/>
          </rPr>
          <t>Estimate at least 2% of building (not land) value; 4% for old buildings.</t>
        </r>
      </text>
    </comment>
    <comment ref="F28" authorId="0" shapeId="0">
      <text>
        <r>
          <rPr>
            <sz val="10"/>
            <color indexed="81"/>
            <rFont val="Arial"/>
            <family val="2"/>
          </rPr>
          <t>For example fridge, washing machine. Allow 12% of total value.</t>
        </r>
      </text>
    </comment>
    <comment ref="F34" authorId="0" shapeId="0">
      <text>
        <r>
          <rPr>
            <sz val="9"/>
            <color indexed="81"/>
            <rFont val="Arial"/>
            <family val="2"/>
          </rPr>
          <t xml:space="preserve">Add up last year's bills, and convert
</t>
        </r>
      </text>
    </comment>
    <comment ref="H36" authorId="1" shapeId="0">
      <text>
        <r>
          <rPr>
            <sz val="10"/>
            <color indexed="81"/>
            <rFont val="Tahoma"/>
            <family val="2"/>
          </rPr>
          <t>Convert any amount for the time period you choose. You can do only one conversion at a time.</t>
        </r>
      </text>
    </comment>
    <comment ref="F38" authorId="0" shapeId="0">
      <text>
        <r>
          <rPr>
            <sz val="9"/>
            <color indexed="81"/>
            <rFont val="Arial"/>
            <family val="2"/>
          </rPr>
          <t xml:space="preserve">Estimate for your chosen period
</t>
        </r>
      </text>
    </comment>
    <comment ref="F39" authorId="0" shapeId="0">
      <text>
        <r>
          <rPr>
            <sz val="10"/>
            <color indexed="81"/>
            <rFont val="Arial"/>
            <family val="2"/>
          </rPr>
          <t>Allow for age and warranties. Include tyres, brake pads, services.</t>
        </r>
        <r>
          <rPr>
            <sz val="8"/>
            <color indexed="81"/>
            <rFont val="Tahoma"/>
          </rPr>
          <t xml:space="preserve">
</t>
        </r>
      </text>
    </comment>
    <comment ref="F41" authorId="0" shapeId="0">
      <text>
        <r>
          <rPr>
            <sz val="10"/>
            <color indexed="81"/>
            <rFont val="Arial"/>
            <family val="2"/>
          </rPr>
          <t>Make a generous estimate for the year and convert</t>
        </r>
      </text>
    </comment>
    <comment ref="F43" authorId="0" shapeId="0">
      <text>
        <r>
          <rPr>
            <sz val="10"/>
            <color indexed="81"/>
            <rFont val="Arial"/>
            <family val="2"/>
          </rPr>
          <t>Include licence and road service</t>
        </r>
        <r>
          <rPr>
            <sz val="8"/>
            <color indexed="81"/>
            <rFont val="Tahoma"/>
          </rPr>
          <t xml:space="preserve">
</t>
        </r>
      </text>
    </comment>
    <comment ref="F44" authorId="0" shapeId="0">
      <text>
        <r>
          <rPr>
            <sz val="10"/>
            <color indexed="81"/>
            <rFont val="Arial"/>
            <family val="2"/>
          </rPr>
          <t xml:space="preserve">Include all fares you regularly pay for.
</t>
        </r>
      </text>
    </comment>
    <comment ref="F46" authorId="0" shapeId="0">
      <text>
        <r>
          <rPr>
            <sz val="10"/>
            <color indexed="81"/>
            <rFont val="Arial"/>
            <family val="2"/>
          </rPr>
          <t xml:space="preserve">Use the last month and convert.
</t>
        </r>
      </text>
    </comment>
    <comment ref="F47" authorId="0" shapeId="0">
      <text>
        <r>
          <rPr>
            <sz val="10"/>
            <color indexed="81"/>
            <rFont val="Arial"/>
            <family val="2"/>
          </rPr>
          <t xml:space="preserve">Only if separate from grocery bills.
</t>
        </r>
      </text>
    </comment>
    <comment ref="F48" authorId="0" shapeId="0">
      <text>
        <r>
          <rPr>
            <sz val="10"/>
            <color indexed="81"/>
            <rFont val="Arial"/>
            <family val="2"/>
          </rPr>
          <t>Include if separate from groceries.</t>
        </r>
      </text>
    </comment>
    <comment ref="F49" authorId="0" shapeId="0">
      <text>
        <r>
          <rPr>
            <sz val="10"/>
            <color indexed="81"/>
            <rFont val="Arial"/>
            <family val="2"/>
          </rPr>
          <t xml:space="preserve">All regular lunches eaten outside home. Often costly.
</t>
        </r>
      </text>
    </comment>
    <comment ref="F51" authorId="0" shapeId="0">
      <text>
        <r>
          <rPr>
            <sz val="10"/>
            <color indexed="81"/>
            <rFont val="Arial"/>
            <family val="2"/>
          </rPr>
          <t xml:space="preserve">All food not covered by above. Often another big cost.
</t>
        </r>
      </text>
    </comment>
    <comment ref="F54" authorId="0" shapeId="0">
      <text>
        <r>
          <rPr>
            <sz val="10"/>
            <color indexed="81"/>
            <rFont val="Arial"/>
            <family val="2"/>
          </rPr>
          <t xml:space="preserve">Estimate next year's costs.
</t>
        </r>
      </text>
    </comment>
    <comment ref="F57" authorId="0" shapeId="0">
      <text>
        <r>
          <rPr>
            <sz val="10"/>
            <color indexed="81"/>
            <rFont val="Arial"/>
            <family val="2"/>
          </rPr>
          <t xml:space="preserve">Estimate for next year and convert.
</t>
        </r>
      </text>
    </comment>
    <comment ref="F58" authorId="0" shapeId="0">
      <text>
        <r>
          <rPr>
            <sz val="10"/>
            <color indexed="81"/>
            <rFont val="Arial"/>
            <family val="2"/>
          </rPr>
          <t xml:space="preserve">Include fees, lessons, equipment and clothing.
</t>
        </r>
      </text>
    </comment>
    <comment ref="F59" authorId="0" shapeId="0">
      <text>
        <r>
          <rPr>
            <sz val="10"/>
            <color indexed="81"/>
            <rFont val="Arial"/>
            <family val="2"/>
          </rPr>
          <t>Estimate all costs for the next year, less any government rebate.</t>
        </r>
      </text>
    </comment>
    <comment ref="F62" authorId="0" shapeId="0">
      <text>
        <r>
          <rPr>
            <sz val="10"/>
            <color indexed="81"/>
            <rFont val="Arial"/>
            <family val="2"/>
          </rPr>
          <t>Your fund contributions, less any government assistance; and convert.</t>
        </r>
      </text>
    </comment>
    <comment ref="H62" authorId="1" shapeId="0">
      <text>
        <r>
          <rPr>
            <sz val="10"/>
            <color indexed="81"/>
            <rFont val="Tahoma"/>
            <family val="2"/>
          </rPr>
          <t>Convert any amount for the time period you choose. You can do only one conversion at a time.</t>
        </r>
      </text>
    </comment>
    <comment ref="F63" authorId="0" shapeId="0">
      <text>
        <r>
          <rPr>
            <sz val="10"/>
            <color indexed="81"/>
            <rFont val="Tahoma"/>
            <family val="2"/>
          </rPr>
          <t>Estimate for the next year, subtract any rebates, and convert.</t>
        </r>
      </text>
    </comment>
    <comment ref="F64" authorId="0" shapeId="0">
      <text>
        <r>
          <rPr>
            <sz val="10"/>
            <color indexed="81"/>
            <rFont val="Arial"/>
            <family val="2"/>
          </rPr>
          <t>Estimate for the next year, less any rebates, and convert.</t>
        </r>
        <r>
          <rPr>
            <sz val="8"/>
            <color indexed="81"/>
            <rFont val="Tahoma"/>
          </rPr>
          <t xml:space="preserve">
</t>
        </r>
      </text>
    </comment>
    <comment ref="F65" authorId="0" shapeId="0">
      <text>
        <r>
          <rPr>
            <sz val="10"/>
            <color indexed="81"/>
            <rFont val="Arial"/>
            <family val="2"/>
          </rPr>
          <t>Estimate for the next year and convert.</t>
        </r>
        <r>
          <rPr>
            <sz val="8"/>
            <color indexed="81"/>
            <rFont val="Tahoma"/>
          </rPr>
          <t xml:space="preserve">
</t>
        </r>
      </text>
    </comment>
    <comment ref="F66" authorId="0" shapeId="0">
      <text>
        <r>
          <rPr>
            <sz val="9"/>
            <color indexed="81"/>
            <rFont val="Arial"/>
            <family val="2"/>
          </rPr>
          <t>Estimate for next year: glasses, contact lenses &amp; cleaning solutions, eye tests.</t>
        </r>
      </text>
    </comment>
    <comment ref="F67" authorId="2" shapeId="0">
      <text>
        <r>
          <rPr>
            <sz val="10"/>
            <color indexed="81"/>
            <rFont val="Arial"/>
            <family val="2"/>
          </rPr>
          <t>This includes estimates for the year, subtract any rebates and convert</t>
        </r>
      </text>
    </comment>
    <comment ref="F68" authorId="0" shapeId="0">
      <text>
        <r>
          <rPr>
            <sz val="10"/>
            <color indexed="81"/>
            <rFont val="Arial"/>
            <family val="2"/>
          </rPr>
          <t xml:space="preserve">Grooming, worming, vet. 
Estimate for next year and convert. </t>
        </r>
      </text>
    </comment>
    <comment ref="F70" authorId="0" shapeId="0">
      <text>
        <r>
          <rPr>
            <sz val="9"/>
            <color indexed="81"/>
            <rFont val="Arial"/>
            <family val="2"/>
          </rPr>
          <t xml:space="preserve">Child support payments and special maintenance agreements only.
</t>
        </r>
      </text>
    </comment>
    <comment ref="F72" authorId="0" shapeId="0">
      <text>
        <r>
          <rPr>
            <sz val="10"/>
            <color indexed="81"/>
            <rFont val="Arial"/>
            <family val="2"/>
          </rPr>
          <t>Estimate for next year. All seasons. Underwear, sleepwear, special occasions, shoes, accessories, material to make clothes.</t>
        </r>
        <r>
          <rPr>
            <b/>
            <sz val="8"/>
            <color indexed="81"/>
            <rFont val="Arial"/>
            <family val="2"/>
          </rPr>
          <t xml:space="preserve">
</t>
        </r>
      </text>
    </comment>
    <comment ref="F75" authorId="0" shapeId="0">
      <text>
        <r>
          <rPr>
            <sz val="10"/>
            <color indexed="81"/>
            <rFont val="Arial"/>
            <family val="2"/>
          </rPr>
          <t>Estimate for next year and convert. Outings, tickets, subscriptions.</t>
        </r>
        <r>
          <rPr>
            <sz val="8"/>
            <color indexed="81"/>
            <rFont val="Tahoma"/>
          </rPr>
          <t xml:space="preserve">
</t>
        </r>
      </text>
    </comment>
    <comment ref="F76" authorId="0" shapeId="0">
      <text>
        <r>
          <rPr>
            <sz val="10"/>
            <color indexed="81"/>
            <rFont val="Arial"/>
            <family val="2"/>
          </rPr>
          <t>Fees, gear, clothing, equipment, hire.</t>
        </r>
      </text>
    </comment>
    <comment ref="F79" authorId="0" shapeId="0">
      <text>
        <r>
          <rPr>
            <sz val="10"/>
            <color indexed="81"/>
            <rFont val="Arial"/>
            <family val="2"/>
          </rPr>
          <t>Estimate for next year and convert.</t>
        </r>
      </text>
    </comment>
    <comment ref="F83" authorId="0" shapeId="0">
      <text>
        <r>
          <rPr>
            <sz val="10"/>
            <color indexed="81"/>
            <rFont val="Arial"/>
            <family val="2"/>
          </rPr>
          <t xml:space="preserve">Often underestimated.
</t>
        </r>
      </text>
    </comment>
    <comment ref="F84" authorId="0" shapeId="0">
      <text>
        <r>
          <rPr>
            <sz val="10"/>
            <color indexed="81"/>
            <rFont val="Arial"/>
            <family val="2"/>
          </rPr>
          <t>Clothes, blankets, curtains</t>
        </r>
        <r>
          <rPr>
            <sz val="8"/>
            <color indexed="81"/>
            <rFont val="Tahoma"/>
          </rPr>
          <t xml:space="preserve">
</t>
        </r>
      </text>
    </comment>
    <comment ref="F87" authorId="0" shapeId="0">
      <text>
        <r>
          <rPr>
            <sz val="10"/>
            <color indexed="81"/>
            <rFont val="Arial"/>
            <family val="2"/>
          </rPr>
          <t>Hire, late fees and purchases.</t>
        </r>
      </text>
    </comment>
    <comment ref="H87" authorId="1" shapeId="0">
      <text>
        <r>
          <rPr>
            <sz val="10"/>
            <color indexed="81"/>
            <rFont val="Tahoma"/>
            <family val="2"/>
          </rPr>
          <t>Convert any amount for the time period you choose. You can do only one conversion at a time.</t>
        </r>
      </text>
    </comment>
    <comment ref="F89" authorId="0" shapeId="0">
      <text>
        <r>
          <rPr>
            <sz val="10"/>
            <color indexed="81"/>
            <rFont val="Arial"/>
            <family val="2"/>
          </rPr>
          <t>Chemicals, cleaning, mowing, seeds and plants, rubbish removal and pruning.</t>
        </r>
      </text>
    </comment>
    <comment ref="F91" authorId="0" shapeId="0">
      <text>
        <r>
          <rPr>
            <sz val="10"/>
            <color indexed="81"/>
            <rFont val="Arial"/>
            <family val="2"/>
          </rPr>
          <t xml:space="preserve">Only if you pay separately or extra.
</t>
        </r>
      </text>
    </comment>
    <comment ref="F93" authorId="0" shapeId="0">
      <text>
        <r>
          <rPr>
            <sz val="9"/>
            <color indexed="81"/>
            <rFont val="Arial"/>
            <family val="2"/>
          </rPr>
          <t xml:space="preserve">Tax agents, accountants, legal and advisory fees.
</t>
        </r>
      </text>
    </comment>
    <comment ref="F94" authorId="0" shapeId="0">
      <text>
        <r>
          <rPr>
            <sz val="10"/>
            <color indexed="81"/>
            <rFont val="Arial"/>
            <family val="2"/>
          </rPr>
          <t>Special hobbies or interests.</t>
        </r>
        <r>
          <rPr>
            <sz val="8"/>
            <color indexed="81"/>
            <rFont val="Tahoma"/>
          </rPr>
          <t xml:space="preserve">
</t>
        </r>
      </text>
    </comment>
    <comment ref="F95" authorId="0" shapeId="0">
      <text>
        <r>
          <rPr>
            <sz val="10"/>
            <color indexed="81"/>
            <rFont val="Arial"/>
            <family val="2"/>
          </rPr>
          <t xml:space="preserve">What you would like to put aside.
</t>
        </r>
      </text>
    </comment>
    <comment ref="F96" authorId="0" shapeId="0">
      <text>
        <r>
          <rPr>
            <sz val="10"/>
            <color indexed="81"/>
            <rFont val="Arial"/>
            <family val="2"/>
          </rPr>
          <t>Special savings, including debt repayments. See our loan calulator.</t>
        </r>
        <r>
          <rPr>
            <sz val="8"/>
            <color indexed="81"/>
            <rFont val="Tahoma"/>
          </rPr>
          <t xml:space="preserve">
</t>
        </r>
      </text>
    </comment>
    <comment ref="B101" authorId="0" shapeId="0">
      <text>
        <r>
          <rPr>
            <b/>
            <sz val="8"/>
            <color indexed="81"/>
            <rFont val="Tahoma"/>
          </rPr>
          <t>Include all interest and fees charged, and a loan repayment. Use our loan repayment tool.</t>
        </r>
        <r>
          <rPr>
            <sz val="8"/>
            <color indexed="81"/>
            <rFont val="Tahoma"/>
          </rPr>
          <t xml:space="preserve">
</t>
        </r>
      </text>
    </comment>
    <comment ref="F102" authorId="0" shapeId="0">
      <text>
        <r>
          <rPr>
            <sz val="10"/>
            <color indexed="81"/>
            <rFont val="Arial"/>
            <family val="2"/>
          </rPr>
          <t>Insert interest, fees, and what you plan to repay per week, etc. Pay off all you can.</t>
        </r>
      </text>
    </comment>
    <comment ref="F106" authorId="0" shapeId="0">
      <text>
        <r>
          <rPr>
            <sz val="10"/>
            <color indexed="81"/>
            <rFont val="Arial"/>
            <family val="2"/>
          </rPr>
          <t>Insert interest, fees, and what you plan to repay per week, etc. Pay off all you can.</t>
        </r>
      </text>
    </comment>
    <comment ref="F109" authorId="0" shapeId="0">
      <text>
        <r>
          <rPr>
            <sz val="10"/>
            <color indexed="81"/>
            <rFont val="Arial"/>
            <family val="2"/>
          </rPr>
          <t>Insert interest, fees, and what you plan to repay per week, etc. Pay off all you can.</t>
        </r>
      </text>
    </comment>
    <comment ref="F111" authorId="0" shapeId="0">
      <text>
        <r>
          <rPr>
            <sz val="10"/>
            <color indexed="81"/>
            <rFont val="Arial"/>
            <family val="2"/>
          </rPr>
          <t>Insert interest, fees, and what you plan to repay per week, etc. Pay off all you can.</t>
        </r>
      </text>
    </comment>
    <comment ref="F114" authorId="0" shapeId="0">
      <text>
        <r>
          <rPr>
            <sz val="10"/>
            <color indexed="81"/>
            <rFont val="Arial"/>
            <family val="2"/>
          </rPr>
          <t>Insert interest, fees, and what you plan to repay per week, etc. Pay off all you can.</t>
        </r>
      </text>
    </comment>
    <comment ref="F117" authorId="0" shapeId="0">
      <text>
        <r>
          <rPr>
            <sz val="10"/>
            <color indexed="81"/>
            <rFont val="Arial"/>
            <family val="2"/>
          </rPr>
          <t xml:space="preserve">Only if not covered under mortgage (above). Convert to weekly, etc amount.
</t>
        </r>
      </text>
    </comment>
    <comment ref="F118" authorId="0" shapeId="0">
      <text>
        <r>
          <rPr>
            <sz val="10"/>
            <color indexed="81"/>
            <rFont val="Arial"/>
            <family val="2"/>
          </rPr>
          <t xml:space="preserve">Rent arrears, tax, rates. Include interest, fees or penalties. Choose a repayment period, and include regular repayment amount.
</t>
        </r>
      </text>
    </comment>
    <comment ref="H120" authorId="1" shapeId="0">
      <text>
        <r>
          <rPr>
            <sz val="10"/>
            <color indexed="81"/>
            <rFont val="Tahoma"/>
            <family val="2"/>
          </rPr>
          <t>Convert any amount for the time period you choose. You can do only one conversion at a time.</t>
        </r>
      </text>
    </comment>
  </commentList>
</comments>
</file>

<file path=xl/sharedStrings.xml><?xml version="1.0" encoding="utf-8"?>
<sst xmlns="http://schemas.openxmlformats.org/spreadsheetml/2006/main" count="188" uniqueCount="136">
  <si>
    <t>Housing</t>
  </si>
  <si>
    <t>Rent</t>
  </si>
  <si>
    <t>1st mortgage</t>
  </si>
  <si>
    <t>2nd mortgage</t>
  </si>
  <si>
    <t>Land rates</t>
  </si>
  <si>
    <t>Water rates</t>
  </si>
  <si>
    <t>House and contents insurance</t>
  </si>
  <si>
    <t>House repairs</t>
  </si>
  <si>
    <t>Strata levies</t>
  </si>
  <si>
    <t>Electricity</t>
  </si>
  <si>
    <t>Heating oil</t>
  </si>
  <si>
    <t>Gas</t>
  </si>
  <si>
    <t>Water</t>
  </si>
  <si>
    <t>Petrol</t>
  </si>
  <si>
    <t>Repairs</t>
  </si>
  <si>
    <t>Registration</t>
  </si>
  <si>
    <t>Insurance</t>
  </si>
  <si>
    <t>Fares</t>
  </si>
  <si>
    <t>Groceries</t>
  </si>
  <si>
    <t>Meat</t>
  </si>
  <si>
    <t>Fruit/Vegetables</t>
  </si>
  <si>
    <t>Lunches</t>
  </si>
  <si>
    <t>Pet Food</t>
  </si>
  <si>
    <t>School Fees</t>
  </si>
  <si>
    <t>Uniforms</t>
  </si>
  <si>
    <t>Pre-school</t>
  </si>
  <si>
    <t>Child minding</t>
  </si>
  <si>
    <t>Doctor</t>
  </si>
  <si>
    <t>Dentist</t>
  </si>
  <si>
    <t>Chemist</t>
  </si>
  <si>
    <t>Children</t>
  </si>
  <si>
    <t>Personal</t>
  </si>
  <si>
    <t>Haircuts</t>
  </si>
  <si>
    <t>Grooming/cosmetics</t>
  </si>
  <si>
    <t>Entertainment</t>
  </si>
  <si>
    <t>Sport</t>
  </si>
  <si>
    <t>Club fees</t>
  </si>
  <si>
    <t>Newspapers and Magazines</t>
  </si>
  <si>
    <t>Pocket money - children</t>
  </si>
  <si>
    <t>Drinks alcoholic</t>
  </si>
  <si>
    <t>Cigarettes/Tobacco</t>
  </si>
  <si>
    <t>Laundry/dry cleaning</t>
  </si>
  <si>
    <t>Postage/Films</t>
  </si>
  <si>
    <t>Other</t>
  </si>
  <si>
    <t>Superannuation</t>
  </si>
  <si>
    <t>Other expenditure</t>
  </si>
  <si>
    <t>Savings</t>
  </si>
  <si>
    <t>Special Projects</t>
  </si>
  <si>
    <t>Credit Cards</t>
  </si>
  <si>
    <t>Finance Companies</t>
  </si>
  <si>
    <t>Total all expenditure</t>
  </si>
  <si>
    <t>Utilities</t>
  </si>
  <si>
    <t>Transport</t>
  </si>
  <si>
    <t>Food</t>
  </si>
  <si>
    <t>Education</t>
  </si>
  <si>
    <t>Medical</t>
  </si>
  <si>
    <t>Maintenance</t>
  </si>
  <si>
    <t>Family payment</t>
  </si>
  <si>
    <t>Section B:  Expenses</t>
  </si>
  <si>
    <t>TOTAL INCOME</t>
  </si>
  <si>
    <t>Child support received</t>
  </si>
  <si>
    <t>Mobile phone</t>
  </si>
  <si>
    <t>Licence</t>
  </si>
  <si>
    <t>Fines</t>
  </si>
  <si>
    <t>Take away food/ restaurants</t>
  </si>
  <si>
    <t>Health insurance</t>
  </si>
  <si>
    <t>Gambling/other</t>
  </si>
  <si>
    <t>Donations/ other</t>
  </si>
  <si>
    <t>Professional fees</t>
  </si>
  <si>
    <t>Personal loans</t>
  </si>
  <si>
    <t>Car Loans/ Hire purchase</t>
  </si>
  <si>
    <t>Store cards/ accounts</t>
  </si>
  <si>
    <t>Home loans</t>
  </si>
  <si>
    <t>Investments (after tax)</t>
  </si>
  <si>
    <t>Section A:  Income after tax</t>
  </si>
  <si>
    <t>Other income (after tax)</t>
  </si>
  <si>
    <t>Converter</t>
  </si>
  <si>
    <t>per week</t>
  </si>
  <si>
    <t>per fortnight</t>
  </si>
  <si>
    <t>per month</t>
  </si>
  <si>
    <t>Telephone</t>
  </si>
  <si>
    <t>Internet and Cable TV</t>
  </si>
  <si>
    <t>Eye care and optometrist</t>
  </si>
  <si>
    <t>Pet and vet</t>
  </si>
  <si>
    <t>Holidays</t>
  </si>
  <si>
    <t>Amount to repay:</t>
  </si>
  <si>
    <t>Amount to pay off per week</t>
  </si>
  <si>
    <t>Annual interest rate</t>
  </si>
  <si>
    <t>How much to repay a loan?</t>
  </si>
  <si>
    <t>Choose weeks to repay</t>
  </si>
  <si>
    <t>Convert weeks to:</t>
  </si>
  <si>
    <t>years</t>
  </si>
  <si>
    <t>months</t>
  </si>
  <si>
    <t>Total loan expenses</t>
  </si>
  <si>
    <t>Other debts</t>
  </si>
  <si>
    <r>
      <t>Less</t>
    </r>
    <r>
      <rPr>
        <sz val="10"/>
        <rFont val="Arial"/>
        <family val="2"/>
      </rPr>
      <t xml:space="preserve"> your loan expenses (from section C)</t>
    </r>
  </si>
  <si>
    <t>Section C: Your loan expenses</t>
  </si>
  <si>
    <t>Board money received</t>
  </si>
  <si>
    <t>Home contents replacements</t>
  </si>
  <si>
    <t>Sports/out of school activities</t>
  </si>
  <si>
    <t>Specialists/alternative therapies</t>
  </si>
  <si>
    <t>Gifts</t>
  </si>
  <si>
    <t>Pool/Gardening Expenses</t>
  </si>
  <si>
    <t>Life/term/income Insurance</t>
  </si>
  <si>
    <t>School excursions</t>
  </si>
  <si>
    <t>Tutoring/Books</t>
  </si>
  <si>
    <r>
      <t>2.</t>
    </r>
    <r>
      <rPr>
        <sz val="11"/>
        <rFont val="Arial"/>
        <family val="2"/>
      </rPr>
      <t xml:space="preserve"> Convert all amounts to match your plan. Use our converter.</t>
    </r>
  </si>
  <si>
    <r>
      <t>3.</t>
    </r>
    <r>
      <rPr>
        <sz val="11"/>
        <rFont val="Arial"/>
        <family val="2"/>
      </rPr>
      <t xml:space="preserve"> Type in the cells with black figures only. Cells with coloured figures are subtotals and totals and are calculated for you; leave these untouched.</t>
    </r>
  </si>
  <si>
    <t xml:space="preserve"> Your bottom line</t>
  </si>
  <si>
    <t xml:space="preserve">START HERE     </t>
  </si>
  <si>
    <r>
      <t>4.</t>
    </r>
    <r>
      <rPr>
        <sz val="11"/>
        <rFont val="Arial"/>
        <family val="2"/>
      </rPr>
      <t xml:space="preserve"> Totals shown in blue are income amounts; totals shown in red are expense amounts</t>
    </r>
  </si>
  <si>
    <t>Your after tax income (from section A)</t>
  </si>
  <si>
    <t>Self Education</t>
  </si>
  <si>
    <t>Total basic living expenses</t>
  </si>
  <si>
    <t>Your after tax income</t>
  </si>
  <si>
    <t>Partner/ spouse after tax income</t>
  </si>
  <si>
    <t>Copyright Australian Securities &amp; Investments Commission, 2002</t>
  </si>
  <si>
    <t xml:space="preserve">Now you know what you're spending your money on, you can plan to get your expenses under control. </t>
  </si>
  <si>
    <t xml:space="preserve">Read our tips on keeping to your plan so you can find extra money to spend. </t>
  </si>
  <si>
    <t>www.fido.asic.gov.au</t>
  </si>
  <si>
    <r>
      <t>Less</t>
    </r>
    <r>
      <rPr>
        <sz val="10"/>
        <rFont val="Arial"/>
      </rPr>
      <t xml:space="preserve"> your living expenses (from section B)</t>
    </r>
  </si>
  <si>
    <r>
      <t xml:space="preserve">Equals </t>
    </r>
    <r>
      <rPr>
        <sz val="10"/>
        <rFont val="Arial"/>
        <family val="2"/>
      </rPr>
      <t>either a surplus (in blue) or deficit (in red)</t>
    </r>
  </si>
  <si>
    <t>Quarter</t>
  </si>
  <si>
    <t>Week</t>
  </si>
  <si>
    <t>FTNT</t>
  </si>
  <si>
    <t>Month</t>
  </si>
  <si>
    <t>Annual</t>
  </si>
  <si>
    <t>from</t>
  </si>
  <si>
    <t>to</t>
  </si>
  <si>
    <t xml:space="preserve">   annual amount:</t>
  </si>
  <si>
    <t xml:space="preserve">   quarterly amount</t>
  </si>
  <si>
    <t>DVDs/Videos/Movies</t>
  </si>
  <si>
    <r>
      <t>1.</t>
    </r>
    <r>
      <rPr>
        <sz val="11"/>
        <rFont val="Arial"/>
        <family val="2"/>
      </rPr>
      <t xml:space="preserve"> Choose a weekly, fortnightly, monthly or yearly plan</t>
    </r>
  </si>
  <si>
    <t xml:space="preserve"> Budget Planner </t>
  </si>
  <si>
    <t>All</t>
  </si>
  <si>
    <t>Carer Benefit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</si>
</sst>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0" formatCode="&quot;$&quot;#,##0.00"/>
    <numFmt numFmtId="172" formatCode="[Blue]&quot;$&quot;#,##0.00;[Red]\-&quot;$&quot;#,##0.00"/>
    <numFmt numFmtId="174" formatCode="&quot;$&quot;#,##0"/>
    <numFmt numFmtId="175" formatCode="[Blue]&quot;$&quot;#,##0;[Red]\-&quot;$&quot;#,##0"/>
  </numFmts>
  <fonts count="3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26"/>
      <name val="Arial"/>
      <family val="2"/>
    </font>
    <font>
      <sz val="12"/>
      <name val="Arial Black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0"/>
      <color indexed="81"/>
      <name val="Tahoma"/>
      <family val="2"/>
    </font>
    <font>
      <sz val="10"/>
      <color indexed="81"/>
      <name val="Arial"/>
      <family val="2"/>
    </font>
    <font>
      <sz val="9"/>
      <color indexed="81"/>
      <name val="Arial"/>
      <family val="2"/>
    </font>
    <font>
      <b/>
      <sz val="8"/>
      <color indexed="81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sz val="8"/>
      <name val="Arial"/>
      <family val="2"/>
    </font>
    <font>
      <u/>
      <sz val="10"/>
      <color indexed="12"/>
      <name val="Arial"/>
    </font>
    <font>
      <sz val="10"/>
      <color indexed="9"/>
      <name val="Arial"/>
      <family val="2"/>
    </font>
    <font>
      <sz val="8"/>
      <color indexed="9"/>
      <name val="Arial"/>
      <family val="2"/>
    </font>
    <font>
      <b/>
      <sz val="26"/>
      <name val="Arial"/>
      <family val="2"/>
    </font>
    <font>
      <sz val="10"/>
      <name val="Arial"/>
    </font>
    <font>
      <u/>
      <sz val="12"/>
      <name val="Arial"/>
      <family val="2"/>
    </font>
    <font>
      <sz val="10"/>
      <name val="Arial"/>
    </font>
    <font>
      <b/>
      <sz val="12"/>
      <name val="Arial"/>
      <family val="2"/>
    </font>
    <font>
      <sz val="10"/>
      <name val="Arial"/>
    </font>
    <font>
      <u/>
      <sz val="10"/>
      <name val="Arial"/>
    </font>
    <font>
      <sz val="10"/>
      <name val="Arial"/>
    </font>
    <font>
      <sz val="10"/>
      <color indexed="58"/>
      <name val="Arial"/>
      <family val="2"/>
    </font>
    <font>
      <u/>
      <sz val="14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174" fontId="17" fillId="0" borderId="1" xfId="0" applyNumberFormat="1" applyFont="1" applyFill="1" applyBorder="1" applyProtection="1"/>
    <xf numFmtId="174" fontId="18" fillId="0" borderId="1" xfId="0" applyNumberFormat="1" applyFont="1" applyFill="1" applyBorder="1" applyProtection="1"/>
    <xf numFmtId="174" fontId="19" fillId="0" borderId="1" xfId="0" applyNumberFormat="1" applyFont="1" applyFill="1" applyBorder="1" applyProtection="1"/>
    <xf numFmtId="174" fontId="19" fillId="2" borderId="2" xfId="0" applyNumberFormat="1" applyFont="1" applyFill="1" applyBorder="1" applyProtection="1">
      <protection locked="0"/>
    </xf>
    <xf numFmtId="174" fontId="19" fillId="0" borderId="3" xfId="0" applyNumberFormat="1" applyFont="1" applyBorder="1" applyProtection="1">
      <protection locked="0"/>
    </xf>
    <xf numFmtId="174" fontId="19" fillId="0" borderId="4" xfId="0" applyNumberFormat="1" applyFont="1" applyBorder="1" applyProtection="1">
      <protection locked="0"/>
    </xf>
    <xf numFmtId="10" fontId="19" fillId="2" borderId="5" xfId="0" applyNumberFormat="1" applyFont="1" applyFill="1" applyBorder="1" applyProtection="1">
      <protection locked="0"/>
    </xf>
    <xf numFmtId="1" fontId="19" fillId="2" borderId="5" xfId="0" applyNumberFormat="1" applyFont="1" applyFill="1" applyBorder="1" applyProtection="1">
      <protection locked="0"/>
    </xf>
    <xf numFmtId="174" fontId="19" fillId="0" borderId="0" xfId="0" applyNumberFormat="1" applyFont="1" applyBorder="1" applyProtection="1">
      <protection locked="0"/>
    </xf>
    <xf numFmtId="0" fontId="4" fillId="0" borderId="6" xfId="0" applyFont="1" applyFill="1" applyBorder="1" applyProtection="1"/>
    <xf numFmtId="0" fontId="2" fillId="0" borderId="0" xfId="0" quotePrefix="1" applyFont="1" applyFill="1" applyBorder="1" applyAlignment="1" applyProtection="1">
      <alignment horizontal="center"/>
    </xf>
    <xf numFmtId="0" fontId="2" fillId="0" borderId="6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Continuous"/>
    </xf>
    <xf numFmtId="174" fontId="20" fillId="0" borderId="7" xfId="0" applyNumberFormat="1" applyFont="1" applyBorder="1" applyProtection="1"/>
    <xf numFmtId="174" fontId="19" fillId="2" borderId="8" xfId="0" applyNumberFormat="1" applyFont="1" applyFill="1" applyBorder="1" applyProtection="1"/>
    <xf numFmtId="0" fontId="24" fillId="0" borderId="0" xfId="0" applyFont="1" applyProtection="1"/>
    <xf numFmtId="174" fontId="19" fillId="2" borderId="9" xfId="0" applyNumberFormat="1" applyFont="1" applyFill="1" applyBorder="1" applyProtection="1"/>
    <xf numFmtId="0" fontId="26" fillId="2" borderId="4" xfId="0" applyFont="1" applyFill="1" applyBorder="1" applyAlignment="1" applyProtection="1">
      <alignment horizontal="left"/>
    </xf>
    <xf numFmtId="174" fontId="27" fillId="2" borderId="4" xfId="0" applyNumberFormat="1" applyFont="1" applyFill="1" applyBorder="1" applyAlignment="1" applyProtection="1">
      <alignment horizontal="centerContinuous"/>
    </xf>
    <xf numFmtId="0" fontId="27" fillId="2" borderId="4" xfId="0" applyFont="1" applyFill="1" applyBorder="1" applyAlignment="1" applyProtection="1">
      <alignment horizontal="centerContinuous"/>
    </xf>
    <xf numFmtId="0" fontId="27" fillId="2" borderId="4" xfId="0" applyFont="1" applyFill="1" applyBorder="1" applyProtection="1"/>
    <xf numFmtId="0" fontId="27" fillId="0" borderId="0" xfId="0" applyFont="1" applyProtection="1"/>
    <xf numFmtId="174" fontId="27" fillId="0" borderId="0" xfId="0" applyNumberFormat="1" applyFont="1" applyBorder="1" applyAlignment="1" applyProtection="1">
      <alignment horizontal="centerContinuous"/>
    </xf>
    <xf numFmtId="174" fontId="19" fillId="3" borderId="0" xfId="0" applyNumberFormat="1" applyFont="1" applyFill="1" applyBorder="1" applyProtection="1"/>
    <xf numFmtId="174" fontId="19" fillId="2" borderId="10" xfId="0" applyNumberFormat="1" applyFont="1" applyFill="1" applyBorder="1" applyProtection="1"/>
    <xf numFmtId="1" fontId="19" fillId="2" borderId="11" xfId="0" applyNumberFormat="1" applyFont="1" applyFill="1" applyBorder="1" applyProtection="1"/>
    <xf numFmtId="1" fontId="19" fillId="2" borderId="2" xfId="0" applyNumberFormat="1" applyFont="1" applyFill="1" applyBorder="1" applyProtection="1"/>
    <xf numFmtId="0" fontId="2" fillId="0" borderId="3" xfId="0" applyFont="1" applyBorder="1" applyProtection="1"/>
    <xf numFmtId="0" fontId="27" fillId="0" borderId="0" xfId="0" applyFont="1" applyFill="1" applyBorder="1" applyProtection="1"/>
    <xf numFmtId="0" fontId="27" fillId="0" borderId="6" xfId="0" applyFont="1" applyFill="1" applyBorder="1" applyProtection="1"/>
    <xf numFmtId="175" fontId="30" fillId="0" borderId="1" xfId="0" applyNumberFormat="1" applyFont="1" applyFill="1" applyBorder="1" applyProtection="1"/>
    <xf numFmtId="0" fontId="27" fillId="0" borderId="12" xfId="0" applyFont="1" applyFill="1" applyBorder="1" applyProtection="1"/>
    <xf numFmtId="0" fontId="27" fillId="0" borderId="13" xfId="0" applyFont="1" applyFill="1" applyBorder="1" applyProtection="1"/>
    <xf numFmtId="174" fontId="27" fillId="0" borderId="14" xfId="0" applyNumberFormat="1" applyFont="1" applyFill="1" applyBorder="1" applyProtection="1"/>
    <xf numFmtId="174" fontId="27" fillId="0" borderId="0" xfId="0" applyNumberFormat="1" applyFont="1" applyFill="1" applyBorder="1" applyProtection="1"/>
    <xf numFmtId="0" fontId="34" fillId="3" borderId="0" xfId="0" applyFont="1" applyFill="1" applyProtection="1">
      <protection hidden="1"/>
    </xf>
    <xf numFmtId="174" fontId="19" fillId="2" borderId="11" xfId="0" applyNumberFormat="1" applyFont="1" applyFill="1" applyBorder="1" applyProtection="1"/>
    <xf numFmtId="0" fontId="24" fillId="3" borderId="0" xfId="0" applyFont="1" applyFill="1" applyBorder="1" applyProtection="1"/>
    <xf numFmtId="170" fontId="2" fillId="0" borderId="0" xfId="0" applyNumberFormat="1" applyFont="1" applyBorder="1" applyProtection="1"/>
    <xf numFmtId="174" fontId="27" fillId="0" borderId="0" xfId="0" applyNumberFormat="1" applyFont="1" applyBorder="1" applyProtection="1"/>
    <xf numFmtId="170" fontId="27" fillId="0" borderId="0" xfId="0" applyNumberFormat="1" applyFont="1" applyBorder="1" applyProtection="1"/>
    <xf numFmtId="174" fontId="19" fillId="0" borderId="3" xfId="0" applyNumberFormat="1" applyFont="1" applyBorder="1" applyProtection="1"/>
    <xf numFmtId="0" fontId="2" fillId="2" borderId="15" xfId="0" applyFont="1" applyFill="1" applyBorder="1" applyAlignment="1" applyProtection="1">
      <alignment horizontal="center" vertical="center"/>
    </xf>
    <xf numFmtId="0" fontId="34" fillId="3" borderId="0" xfId="0" applyFont="1" applyFill="1" applyBorder="1" applyProtection="1">
      <protection hidden="1"/>
    </xf>
    <xf numFmtId="172" fontId="2" fillId="0" borderId="0" xfId="0" applyNumberFormat="1" applyFont="1" applyBorder="1" applyProtection="1"/>
    <xf numFmtId="0" fontId="27" fillId="2" borderId="16" xfId="0" applyFont="1" applyFill="1" applyBorder="1" applyProtection="1"/>
    <xf numFmtId="174" fontId="34" fillId="3" borderId="0" xfId="0" applyNumberFormat="1" applyFont="1" applyFill="1" applyBorder="1" applyProtection="1">
      <protection hidden="1"/>
    </xf>
    <xf numFmtId="0" fontId="27" fillId="2" borderId="17" xfId="0" applyFont="1" applyFill="1" applyBorder="1" applyAlignment="1" applyProtection="1">
      <alignment horizontal="left" indent="1"/>
    </xf>
    <xf numFmtId="3" fontId="34" fillId="3" borderId="0" xfId="0" applyNumberFormat="1" applyFont="1" applyFill="1" applyBorder="1" applyProtection="1">
      <protection hidden="1"/>
    </xf>
    <xf numFmtId="0" fontId="4" fillId="2" borderId="17" xfId="0" applyFont="1" applyFill="1" applyBorder="1" applyAlignment="1" applyProtection="1">
      <alignment horizontal="left" indent="1"/>
    </xf>
    <xf numFmtId="174" fontId="4" fillId="3" borderId="0" xfId="0" applyNumberFormat="1" applyFont="1" applyFill="1" applyBorder="1" applyProtection="1"/>
    <xf numFmtId="0" fontId="4" fillId="3" borderId="0" xfId="0" applyFont="1" applyFill="1" applyBorder="1" applyProtection="1"/>
    <xf numFmtId="174" fontId="22" fillId="3" borderId="0" xfId="0" applyNumberFormat="1" applyFont="1" applyFill="1" applyBorder="1" applyProtection="1"/>
    <xf numFmtId="174" fontId="19" fillId="0" borderId="0" xfId="0" applyNumberFormat="1" applyFont="1" applyBorder="1" applyProtection="1"/>
    <xf numFmtId="0" fontId="2" fillId="2" borderId="16" xfId="0" applyFont="1" applyFill="1" applyBorder="1" applyProtection="1"/>
    <xf numFmtId="174" fontId="27" fillId="2" borderId="10" xfId="0" applyNumberFormat="1" applyFont="1" applyFill="1" applyBorder="1" applyProtection="1"/>
    <xf numFmtId="0" fontId="27" fillId="2" borderId="17" xfId="0" applyFont="1" applyFill="1" applyBorder="1" applyProtection="1"/>
    <xf numFmtId="174" fontId="27" fillId="2" borderId="11" xfId="0" applyNumberFormat="1" applyFont="1" applyFill="1" applyBorder="1" applyProtection="1"/>
    <xf numFmtId="0" fontId="27" fillId="2" borderId="17" xfId="0" applyFont="1" applyFill="1" applyBorder="1" applyAlignment="1" applyProtection="1">
      <alignment horizontal="left"/>
    </xf>
    <xf numFmtId="0" fontId="27" fillId="2" borderId="18" xfId="0" applyFont="1" applyFill="1" applyBorder="1" applyAlignment="1" applyProtection="1">
      <alignment horizontal="left" indent="1"/>
    </xf>
    <xf numFmtId="0" fontId="27" fillId="0" borderId="0" xfId="0" applyFont="1" applyFill="1" applyBorder="1" applyAlignment="1" applyProtection="1">
      <alignment horizontal="left" indent="1"/>
    </xf>
    <xf numFmtId="174" fontId="19" fillId="0" borderId="0" xfId="0" applyNumberFormat="1" applyFont="1" applyFill="1" applyBorder="1" applyProtection="1"/>
    <xf numFmtId="0" fontId="2" fillId="0" borderId="0" xfId="0" applyFont="1" applyBorder="1" applyAlignment="1" applyProtection="1">
      <alignment wrapText="1"/>
    </xf>
    <xf numFmtId="0" fontId="27" fillId="0" borderId="0" xfId="0" applyFont="1" applyBorder="1" applyProtection="1"/>
    <xf numFmtId="0" fontId="27" fillId="2" borderId="19" xfId="0" applyFont="1" applyFill="1" applyBorder="1" applyProtection="1"/>
    <xf numFmtId="174" fontId="27" fillId="2" borderId="19" xfId="0" applyNumberFormat="1" applyFont="1" applyFill="1" applyBorder="1" applyProtection="1"/>
    <xf numFmtId="0" fontId="27" fillId="2" borderId="10" xfId="0" applyFont="1" applyFill="1" applyBorder="1" applyProtection="1"/>
    <xf numFmtId="0" fontId="27" fillId="0" borderId="0" xfId="0" applyFont="1" applyBorder="1" applyAlignment="1" applyProtection="1">
      <alignment wrapText="1"/>
    </xf>
    <xf numFmtId="0" fontId="27" fillId="2" borderId="0" xfId="0" applyFont="1" applyFill="1" applyBorder="1" applyProtection="1"/>
    <xf numFmtId="0" fontId="27" fillId="2" borderId="11" xfId="0" applyFont="1" applyFill="1" applyBorder="1" applyProtection="1"/>
    <xf numFmtId="0" fontId="33" fillId="2" borderId="0" xfId="0" applyFont="1" applyFill="1" applyBorder="1" applyProtection="1"/>
    <xf numFmtId="0" fontId="33" fillId="2" borderId="11" xfId="0" applyFont="1" applyFill="1" applyBorder="1" applyProtection="1"/>
    <xf numFmtId="0" fontId="33" fillId="0" borderId="0" xfId="0" applyFont="1" applyProtection="1"/>
    <xf numFmtId="0" fontId="33" fillId="0" borderId="0" xfId="0" applyFont="1" applyFill="1" applyBorder="1" applyProtection="1"/>
    <xf numFmtId="0" fontId="33" fillId="2" borderId="17" xfId="0" applyFont="1" applyFill="1" applyBorder="1" applyProtection="1"/>
    <xf numFmtId="0" fontId="28" fillId="2" borderId="0" xfId="1" applyFont="1" applyFill="1" applyBorder="1" applyAlignment="1" applyProtection="1"/>
    <xf numFmtId="174" fontId="28" fillId="2" borderId="0" xfId="1" applyNumberFormat="1" applyFont="1" applyFill="1" applyBorder="1" applyAlignment="1" applyProtection="1"/>
    <xf numFmtId="0" fontId="32" fillId="2" borderId="0" xfId="1" applyFont="1" applyFill="1" applyBorder="1" applyAlignment="1" applyProtection="1"/>
    <xf numFmtId="174" fontId="32" fillId="2" borderId="0" xfId="1" applyNumberFormat="1" applyFont="1" applyFill="1" applyBorder="1" applyAlignment="1" applyProtection="1"/>
    <xf numFmtId="0" fontId="33" fillId="2" borderId="18" xfId="0" applyFont="1" applyFill="1" applyBorder="1" applyProtection="1"/>
    <xf numFmtId="0" fontId="33" fillId="2" borderId="3" xfId="0" applyFont="1" applyFill="1" applyBorder="1" applyProtection="1"/>
    <xf numFmtId="174" fontId="33" fillId="2" borderId="3" xfId="0" applyNumberFormat="1" applyFont="1" applyFill="1" applyBorder="1" applyProtection="1"/>
    <xf numFmtId="0" fontId="33" fillId="0" borderId="0" xfId="0" applyFont="1" applyFill="1" applyProtection="1"/>
    <xf numFmtId="174" fontId="33" fillId="0" borderId="0" xfId="0" applyNumberFormat="1" applyFont="1" applyProtection="1"/>
    <xf numFmtId="0" fontId="33" fillId="0" borderId="0" xfId="0" applyFont="1" applyBorder="1" applyProtection="1"/>
    <xf numFmtId="3" fontId="4" fillId="3" borderId="0" xfId="0" applyNumberFormat="1" applyFont="1" applyFill="1" applyBorder="1" applyProtection="1"/>
    <xf numFmtId="174" fontId="24" fillId="3" borderId="0" xfId="0" applyNumberFormat="1" applyFont="1" applyFill="1" applyBorder="1" applyProtection="1"/>
    <xf numFmtId="174" fontId="24" fillId="3" borderId="11" xfId="0" applyNumberFormat="1" applyFont="1" applyFill="1" applyBorder="1" applyProtection="1"/>
    <xf numFmtId="3" fontId="24" fillId="3" borderId="0" xfId="0" applyNumberFormat="1" applyFont="1" applyFill="1" applyBorder="1" applyProtection="1"/>
    <xf numFmtId="0" fontId="24" fillId="0" borderId="0" xfId="0" applyFont="1" applyFill="1" applyBorder="1" applyProtection="1"/>
    <xf numFmtId="3" fontId="34" fillId="0" borderId="0" xfId="0" applyNumberFormat="1" applyFont="1" applyBorder="1" applyProtection="1">
      <protection hidden="1"/>
    </xf>
    <xf numFmtId="0" fontId="34" fillId="0" borderId="0" xfId="0" applyFont="1" applyBorder="1" applyProtection="1"/>
    <xf numFmtId="0" fontId="24" fillId="0" borderId="0" xfId="0" applyFont="1" applyBorder="1" applyProtection="1"/>
    <xf numFmtId="0" fontId="25" fillId="3" borderId="0" xfId="0" applyFont="1" applyFill="1" applyBorder="1" applyProtection="1"/>
    <xf numFmtId="10" fontId="19" fillId="0" borderId="0" xfId="0" applyNumberFormat="1" applyFont="1" applyFill="1" applyBorder="1" applyProtection="1"/>
    <xf numFmtId="1" fontId="19" fillId="0" borderId="0" xfId="0" applyNumberFormat="1" applyFont="1" applyFill="1" applyBorder="1" applyProtection="1"/>
    <xf numFmtId="0" fontId="4" fillId="2" borderId="20" xfId="0" applyFont="1" applyFill="1" applyBorder="1" applyProtection="1"/>
    <xf numFmtId="0" fontId="4" fillId="0" borderId="17" xfId="0" applyFont="1" applyFill="1" applyBorder="1" applyProtection="1"/>
    <xf numFmtId="0" fontId="3" fillId="0" borderId="0" xfId="0" applyFont="1" applyBorder="1" applyAlignment="1" applyProtection="1"/>
    <xf numFmtId="0" fontId="27" fillId="0" borderId="0" xfId="0" applyFont="1" applyBorder="1" applyAlignment="1" applyProtection="1">
      <alignment horizontal="centerContinuous"/>
    </xf>
    <xf numFmtId="0" fontId="27" fillId="0" borderId="11" xfId="0" applyFont="1" applyBorder="1" applyProtection="1"/>
    <xf numFmtId="0" fontId="2" fillId="0" borderId="0" xfId="0" applyFont="1" applyBorder="1" applyProtection="1"/>
    <xf numFmtId="0" fontId="24" fillId="0" borderId="11" xfId="0" applyFont="1" applyBorder="1" applyProtection="1"/>
    <xf numFmtId="0" fontId="11" fillId="0" borderId="0" xfId="0" applyFont="1" applyBorder="1" applyProtection="1"/>
    <xf numFmtId="0" fontId="12" fillId="0" borderId="0" xfId="0" applyFont="1" applyBorder="1" applyProtection="1"/>
    <xf numFmtId="170" fontId="24" fillId="3" borderId="11" xfId="0" applyNumberFormat="1" applyFont="1" applyFill="1" applyBorder="1" applyProtection="1"/>
    <xf numFmtId="0" fontId="24" fillId="3" borderId="11" xfId="0" applyFont="1" applyFill="1" applyBorder="1" applyProtection="1"/>
    <xf numFmtId="0" fontId="29" fillId="0" borderId="0" xfId="0" applyFont="1" applyBorder="1" applyProtection="1"/>
    <xf numFmtId="3" fontId="24" fillId="3" borderId="11" xfId="0" applyNumberFormat="1" applyFont="1" applyFill="1" applyBorder="1" applyProtection="1"/>
    <xf numFmtId="0" fontId="22" fillId="0" borderId="17" xfId="0" applyFont="1" applyFill="1" applyBorder="1" applyProtection="1"/>
    <xf numFmtId="0" fontId="22" fillId="0" borderId="0" xfId="0" applyFont="1" applyBorder="1" applyProtection="1"/>
    <xf numFmtId="174" fontId="22" fillId="0" borderId="0" xfId="0" applyNumberFormat="1" applyFont="1" applyBorder="1" applyProtection="1">
      <protection locked="0"/>
    </xf>
    <xf numFmtId="0" fontId="31" fillId="0" borderId="0" xfId="0" applyFont="1" applyBorder="1" applyProtection="1"/>
    <xf numFmtId="0" fontId="27" fillId="0" borderId="17" xfId="0" applyFont="1" applyFill="1" applyBorder="1" applyProtection="1"/>
    <xf numFmtId="0" fontId="27" fillId="2" borderId="0" xfId="0" applyFont="1" applyFill="1" applyBorder="1" applyAlignment="1" applyProtection="1">
      <alignment wrapText="1"/>
    </xf>
    <xf numFmtId="0" fontId="27" fillId="2" borderId="5" xfId="0" applyFont="1" applyFill="1" applyBorder="1" applyProtection="1"/>
    <xf numFmtId="174" fontId="20" fillId="0" borderId="7" xfId="0" applyNumberFormat="1" applyFont="1" applyBorder="1" applyProtection="1">
      <protection locked="0"/>
    </xf>
    <xf numFmtId="174" fontId="21" fillId="0" borderId="7" xfId="0" applyNumberFormat="1" applyFont="1" applyBorder="1" applyProtection="1"/>
    <xf numFmtId="174" fontId="4" fillId="2" borderId="11" xfId="0" applyNumberFormat="1" applyFont="1" applyFill="1" applyBorder="1" applyAlignment="1" applyProtection="1">
      <alignment horizontal="center" vertical="center"/>
    </xf>
    <xf numFmtId="174" fontId="4" fillId="2" borderId="8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Protection="1"/>
    <xf numFmtId="174" fontId="19" fillId="2" borderId="11" xfId="0" applyNumberFormat="1" applyFont="1" applyFill="1" applyBorder="1" applyProtection="1">
      <protection locked="0"/>
    </xf>
    <xf numFmtId="0" fontId="4" fillId="2" borderId="8" xfId="0" applyFont="1" applyFill="1" applyBorder="1" applyProtection="1"/>
    <xf numFmtId="0" fontId="1" fillId="2" borderId="8" xfId="0" applyFont="1" applyFill="1" applyBorder="1" applyAlignment="1" applyProtection="1">
      <alignment horizontal="left" indent="1"/>
    </xf>
    <xf numFmtId="0" fontId="1" fillId="2" borderId="9" xfId="0" applyFont="1" applyFill="1" applyBorder="1" applyProtection="1"/>
    <xf numFmtId="174" fontId="19" fillId="2" borderId="2" xfId="0" applyNumberFormat="1" applyFont="1" applyFill="1" applyBorder="1" applyProtection="1"/>
    <xf numFmtId="0" fontId="24" fillId="3" borderId="17" xfId="0" applyFont="1" applyFill="1" applyBorder="1" applyProtection="1"/>
    <xf numFmtId="170" fontId="24" fillId="3" borderId="0" xfId="0" applyNumberFormat="1" applyFont="1" applyFill="1" applyBorder="1" applyProtection="1"/>
    <xf numFmtId="3" fontId="24" fillId="3" borderId="0" xfId="0" applyNumberFormat="1" applyFont="1" applyFill="1" applyBorder="1" applyProtection="1">
      <protection hidden="1"/>
    </xf>
    <xf numFmtId="174" fontId="24" fillId="0" borderId="17" xfId="0" applyNumberFormat="1" applyFont="1" applyBorder="1" applyProtection="1"/>
    <xf numFmtId="174" fontId="24" fillId="3" borderId="17" xfId="0" applyNumberFormat="1" applyFont="1" applyFill="1" applyBorder="1" applyProtection="1"/>
    <xf numFmtId="174" fontId="24" fillId="3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indent="1"/>
    </xf>
    <xf numFmtId="0" fontId="4" fillId="0" borderId="0" xfId="0" applyFont="1" applyFill="1" applyBorder="1" applyProtection="1"/>
    <xf numFmtId="170" fontId="34" fillId="3" borderId="0" xfId="0" applyNumberFormat="1" applyFont="1" applyFill="1" applyBorder="1" applyProtection="1">
      <protection hidden="1"/>
    </xf>
    <xf numFmtId="0" fontId="4" fillId="0" borderId="0" xfId="0" applyFont="1" applyBorder="1" applyProtection="1"/>
    <xf numFmtId="0" fontId="4" fillId="3" borderId="0" xfId="0" applyFont="1" applyFill="1" applyBorder="1" applyProtection="1">
      <protection hidden="1"/>
    </xf>
    <xf numFmtId="0" fontId="24" fillId="3" borderId="0" xfId="0" applyFont="1" applyFill="1" applyBorder="1" applyProtection="1">
      <protection hidden="1"/>
    </xf>
    <xf numFmtId="4" fontId="24" fillId="3" borderId="0" xfId="0" applyNumberFormat="1" applyFont="1" applyFill="1" applyBorder="1" applyProtection="1">
      <protection hidden="1"/>
    </xf>
    <xf numFmtId="174" fontId="24" fillId="3" borderId="0" xfId="0" applyNumberFormat="1" applyFont="1" applyFill="1" applyBorder="1" applyProtection="1">
      <protection hidden="1"/>
    </xf>
    <xf numFmtId="3" fontId="24" fillId="0" borderId="0" xfId="0" applyNumberFormat="1" applyFont="1" applyBorder="1" applyProtection="1">
      <protection hidden="1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wrapText="1"/>
    </xf>
    <xf numFmtId="0" fontId="9" fillId="0" borderId="11" xfId="0" applyFont="1" applyBorder="1" applyAlignment="1" applyProtection="1">
      <alignment horizontal="left" wrapText="1"/>
    </xf>
    <xf numFmtId="0" fontId="35" fillId="4" borderId="16" xfId="1" applyFont="1" applyFill="1" applyBorder="1" applyAlignment="1" applyProtection="1">
      <alignment horizontal="center" vertical="center"/>
    </xf>
    <xf numFmtId="0" fontId="35" fillId="4" borderId="19" xfId="1" applyFont="1" applyFill="1" applyBorder="1" applyAlignment="1" applyProtection="1"/>
    <xf numFmtId="0" fontId="35" fillId="4" borderId="10" xfId="1" applyFont="1" applyFill="1" applyBorder="1" applyAlignment="1" applyProtection="1"/>
    <xf numFmtId="0" fontId="35" fillId="4" borderId="18" xfId="1" applyFont="1" applyFill="1" applyBorder="1" applyAlignment="1" applyProtection="1"/>
    <xf numFmtId="0" fontId="35" fillId="4" borderId="3" xfId="1" applyFont="1" applyFill="1" applyBorder="1" applyAlignment="1" applyProtection="1"/>
    <xf numFmtId="0" fontId="35" fillId="4" borderId="2" xfId="1" applyFont="1" applyFill="1" applyBorder="1" applyAlignment="1" applyProtection="1"/>
    <xf numFmtId="174" fontId="4" fillId="2" borderId="15" xfId="0" applyNumberFormat="1" applyFont="1" applyFill="1" applyBorder="1" applyAlignment="1" applyProtection="1">
      <alignment horizontal="center" vertical="center"/>
    </xf>
    <xf numFmtId="174" fontId="4" fillId="2" borderId="9" xfId="0" applyNumberFormat="1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wrapText="1"/>
    </xf>
    <xf numFmtId="0" fontId="0" fillId="2" borderId="0" xfId="0" applyFill="1" applyBorder="1" applyAlignment="1">
      <alignment wrapText="1"/>
    </xf>
    <xf numFmtId="0" fontId="27" fillId="0" borderId="0" xfId="0" applyFont="1" applyBorder="1" applyAlignment="1" applyProtection="1">
      <alignment horizontal="center" wrapText="1"/>
    </xf>
    <xf numFmtId="0" fontId="8" fillId="0" borderId="21" xfId="0" applyFont="1" applyFill="1" applyBorder="1" applyAlignment="1" applyProtection="1"/>
    <xf numFmtId="0" fontId="27" fillId="0" borderId="22" xfId="0" applyFont="1" applyBorder="1" applyAlignment="1" applyProtection="1"/>
    <xf numFmtId="0" fontId="27" fillId="0" borderId="23" xfId="0" applyFont="1" applyBorder="1" applyAlignment="1" applyProtection="1"/>
    <xf numFmtId="0" fontId="33" fillId="2" borderId="3" xfId="0" applyFont="1" applyFill="1" applyBorder="1" applyAlignment="1" applyProtection="1">
      <alignment horizontal="right"/>
    </xf>
    <xf numFmtId="0" fontId="33" fillId="0" borderId="3" xfId="0" applyFont="1" applyBorder="1" applyAlignment="1" applyProtection="1">
      <alignment horizontal="right"/>
    </xf>
    <xf numFmtId="0" fontId="33" fillId="0" borderId="2" xfId="0" applyFont="1" applyBorder="1" applyAlignment="1" applyProtection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1019175</xdr:colOff>
      <xdr:row>7</xdr:row>
      <xdr:rowOff>47625</xdr:rowOff>
    </xdr:from>
    <xdr:to>
      <xdr:col>1</xdr:col>
      <xdr:colOff>1238250</xdr:colOff>
      <xdr:row>8</xdr:row>
      <xdr:rowOff>0</xdr:rowOff>
    </xdr:to>
    <xdr:sp macro="" textlink="">
      <xdr:nvSpPr>
        <xdr:cNvPr id="3151" name="AutoShape 59"/>
        <xdr:cNvSpPr>
          <a:spLocks noChangeArrowheads="1"/>
        </xdr:cNvSpPr>
      </xdr:nvSpPr>
      <xdr:spPr bwMode="auto">
        <a:xfrm>
          <a:off x="1285875" y="2152650"/>
          <a:ext cx="219075" cy="180975"/>
        </a:xfrm>
        <a:prstGeom prst="down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561975</xdr:colOff>
      <xdr:row>136</xdr:row>
      <xdr:rowOff>180975</xdr:rowOff>
    </xdr:from>
    <xdr:to>
      <xdr:col>11</xdr:col>
      <xdr:colOff>609600</xdr:colOff>
      <xdr:row>140</xdr:row>
      <xdr:rowOff>209550</xdr:rowOff>
    </xdr:to>
    <xdr:pic>
      <xdr:nvPicPr>
        <xdr:cNvPr id="3153" name="Picture 70" descr="\\SYDCLR1\userdata\Michael.Thomsen\MyDocuments\My Pictures\asic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31451550"/>
          <a:ext cx="48387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376871</xdr:colOff>
      <xdr:row>0</xdr:row>
      <xdr:rowOff>225971</xdr:rowOff>
    </xdr:from>
    <xdr:to>
      <xdr:col>10</xdr:col>
      <xdr:colOff>123821</xdr:colOff>
      <xdr:row>2</xdr:row>
      <xdr:rowOff>209550</xdr:rowOff>
    </xdr:to>
    <xdr:pic>
      <xdr:nvPicPr>
        <xdr:cNvPr id="3156" name="Picture 84" descr="Levis (1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3771" y="225971"/>
          <a:ext cx="788350" cy="1088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ido.asic.gov.au/fido/fido.nsf/byheadline/How+to+cut+expenses+and+boost+savings?openDocument" TargetMode="External"/><Relationship Id="rId1" Type="http://schemas.openxmlformats.org/officeDocument/2006/relationships/hyperlink" Target="http://www.fido.asic.gov.au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967"/>
  <sheetViews>
    <sheetView showGridLines="0" tabSelected="1" topLeftCell="B114" zoomScale="75" zoomScaleNormal="75" workbookViewId="0">
      <selection activeCell="B138" sqref="B138:G139"/>
    </sheetView>
  </sheetViews>
  <sheetFormatPr defaultRowHeight="18" customHeight="1" x14ac:dyDescent="0.2"/>
  <cols>
    <col min="1" max="1" width="4" style="74" customWidth="1"/>
    <col min="2" max="2" width="22.42578125" style="74" customWidth="1"/>
    <col min="3" max="3" width="9.140625" style="74" customWidth="1"/>
    <col min="4" max="4" width="14.28515625" style="74" customWidth="1"/>
    <col min="5" max="5" width="9.140625" style="74" customWidth="1"/>
    <col min="6" max="6" width="17" style="85" bestFit="1" customWidth="1"/>
    <col min="7" max="7" width="9.140625" style="74" customWidth="1"/>
    <col min="8" max="8" width="22.42578125" style="74" bestFit="1" customWidth="1"/>
    <col min="9" max="10" width="15.5703125" style="85" customWidth="1"/>
    <col min="11" max="11" width="9.140625" style="74" customWidth="1"/>
    <col min="12" max="12" width="11.28515625" style="74" customWidth="1"/>
    <col min="13" max="13" width="14.85546875" style="74" customWidth="1"/>
    <col min="14" max="14" width="11.5703125" style="74" customWidth="1"/>
    <col min="15" max="16" width="8.7109375" style="74" customWidth="1"/>
    <col min="17" max="17" width="10.28515625" style="74" customWidth="1"/>
    <col min="18" max="18" width="9.140625" style="74" customWidth="1"/>
    <col min="19" max="19" width="10.140625" style="74" bestFit="1" customWidth="1"/>
    <col min="20" max="16384" width="9.140625" style="74"/>
  </cols>
  <sheetData>
    <row r="1" spans="1:27" s="23" customFormat="1" ht="75" customHeight="1" x14ac:dyDescent="0.5">
      <c r="A1" s="98"/>
      <c r="B1" s="19"/>
      <c r="C1" s="19" t="s">
        <v>133</v>
      </c>
      <c r="D1" s="14"/>
      <c r="E1" s="14"/>
      <c r="F1" s="20"/>
      <c r="G1" s="21"/>
      <c r="H1" s="21"/>
      <c r="I1" s="20"/>
      <c r="J1" s="20"/>
      <c r="K1" s="22"/>
      <c r="L1" s="117"/>
      <c r="M1" s="30"/>
      <c r="N1" s="30"/>
      <c r="O1" s="30"/>
      <c r="P1" s="30"/>
      <c r="Q1" s="30"/>
      <c r="U1" s="65"/>
      <c r="V1" s="65"/>
      <c r="W1" s="65"/>
      <c r="X1" s="65"/>
    </row>
    <row r="2" spans="1:27" s="23" customFormat="1" ht="12" customHeight="1" x14ac:dyDescent="0.25">
      <c r="A2" s="99"/>
      <c r="B2" s="100"/>
      <c r="C2" s="101"/>
      <c r="D2" s="101"/>
      <c r="E2" s="101"/>
      <c r="F2" s="24"/>
      <c r="G2" s="101"/>
      <c r="H2" s="101"/>
      <c r="I2" s="24"/>
      <c r="J2" s="24"/>
      <c r="K2" s="65"/>
      <c r="L2" s="102"/>
      <c r="M2" s="30"/>
      <c r="N2" s="30"/>
      <c r="O2" s="30"/>
      <c r="P2" s="30"/>
      <c r="Q2" s="30"/>
      <c r="U2" s="65"/>
      <c r="V2" s="65"/>
      <c r="W2" s="65"/>
      <c r="X2" s="65"/>
    </row>
    <row r="3" spans="1:27" s="23" customFormat="1" ht="18" customHeight="1" x14ac:dyDescent="0.25">
      <c r="A3" s="99"/>
      <c r="B3" s="145" t="s">
        <v>132</v>
      </c>
      <c r="C3" s="145"/>
      <c r="D3" s="145"/>
      <c r="E3" s="145"/>
      <c r="F3" s="145"/>
      <c r="G3" s="145"/>
      <c r="H3" s="145"/>
      <c r="I3" s="145"/>
      <c r="J3" s="145"/>
      <c r="K3" s="145"/>
      <c r="L3" s="146"/>
      <c r="M3" s="30"/>
      <c r="N3" s="30"/>
      <c r="O3" s="30"/>
      <c r="P3" s="30"/>
      <c r="Q3" s="30"/>
      <c r="U3" s="65"/>
      <c r="V3" s="65"/>
      <c r="W3" s="65"/>
      <c r="X3" s="65"/>
    </row>
    <row r="4" spans="1:27" s="23" customFormat="1" ht="16.5" customHeight="1" x14ac:dyDescent="0.25">
      <c r="A4" s="99"/>
      <c r="B4" s="145" t="s">
        <v>106</v>
      </c>
      <c r="C4" s="145"/>
      <c r="D4" s="145"/>
      <c r="E4" s="145"/>
      <c r="F4" s="145"/>
      <c r="G4" s="145"/>
      <c r="H4" s="145"/>
      <c r="I4" s="145"/>
      <c r="J4" s="145"/>
      <c r="K4" s="145"/>
      <c r="L4" s="146"/>
      <c r="M4" s="30"/>
      <c r="N4" s="30"/>
      <c r="O4" s="30"/>
      <c r="P4" s="30"/>
      <c r="Q4" s="30"/>
      <c r="U4" s="65"/>
      <c r="V4" s="65"/>
      <c r="W4" s="65"/>
      <c r="X4" s="65"/>
    </row>
    <row r="5" spans="1:27" s="23" customFormat="1" ht="15" x14ac:dyDescent="0.25">
      <c r="A5" s="99"/>
      <c r="B5" s="147" t="s">
        <v>107</v>
      </c>
      <c r="C5" s="147"/>
      <c r="D5" s="147"/>
      <c r="E5" s="147"/>
      <c r="F5" s="147"/>
      <c r="G5" s="147"/>
      <c r="H5" s="147"/>
      <c r="I5" s="147"/>
      <c r="J5" s="147"/>
      <c r="K5" s="147"/>
      <c r="L5" s="148"/>
      <c r="M5" s="93"/>
      <c r="N5" s="93"/>
      <c r="O5" s="93"/>
      <c r="P5" s="93"/>
      <c r="Q5" s="93"/>
      <c r="R5" s="93"/>
      <c r="S5" s="93"/>
      <c r="T5" s="39"/>
      <c r="U5" s="30"/>
      <c r="V5" s="30"/>
      <c r="W5" s="65"/>
      <c r="X5" s="65"/>
    </row>
    <row r="6" spans="1:27" s="23" customFormat="1" ht="18" customHeight="1" x14ac:dyDescent="0.25">
      <c r="A6" s="99"/>
      <c r="B6" s="145" t="s">
        <v>110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  <c r="M6" s="65"/>
      <c r="N6" s="65"/>
      <c r="O6" s="65"/>
      <c r="P6" s="65"/>
      <c r="Q6" s="65"/>
      <c r="R6" s="65"/>
      <c r="S6" s="65"/>
      <c r="T6" s="39"/>
      <c r="U6" s="65"/>
      <c r="V6" s="65"/>
      <c r="W6" s="65"/>
      <c r="X6" s="65"/>
    </row>
    <row r="7" spans="1:27" s="23" customFormat="1" ht="11.25" customHeight="1" x14ac:dyDescent="0.25">
      <c r="A7" s="99"/>
      <c r="B7" s="100"/>
      <c r="C7" s="101"/>
      <c r="D7" s="101"/>
      <c r="E7" s="101"/>
      <c r="F7" s="24"/>
      <c r="G7" s="101"/>
      <c r="H7" s="101"/>
      <c r="I7" s="24"/>
      <c r="J7" s="24"/>
      <c r="K7" s="65"/>
      <c r="L7" s="102"/>
      <c r="M7" s="65"/>
      <c r="N7" s="65"/>
      <c r="O7" s="65"/>
      <c r="P7" s="65"/>
      <c r="Q7" s="65"/>
      <c r="R7" s="65"/>
      <c r="S7" s="65"/>
      <c r="T7" s="39"/>
      <c r="U7" s="65"/>
      <c r="V7" s="65"/>
      <c r="W7" s="65"/>
      <c r="X7" s="65"/>
    </row>
    <row r="8" spans="1:27" s="23" customFormat="1" ht="18" customHeight="1" x14ac:dyDescent="0.2">
      <c r="A8" s="99"/>
      <c r="B8" s="103" t="s">
        <v>109</v>
      </c>
      <c r="C8" s="65"/>
      <c r="D8" s="65"/>
      <c r="E8" s="65"/>
      <c r="F8" s="41"/>
      <c r="G8" s="40"/>
      <c r="H8" s="40"/>
      <c r="I8" s="149"/>
      <c r="J8" s="150"/>
      <c r="K8" s="151"/>
      <c r="L8" s="104"/>
      <c r="M8" s="94"/>
      <c r="N8" s="94"/>
      <c r="O8" s="94"/>
      <c r="P8" s="94"/>
      <c r="Q8" s="94"/>
      <c r="R8" s="94"/>
      <c r="S8" s="94"/>
      <c r="T8" s="39"/>
      <c r="U8" s="65"/>
      <c r="V8" s="65"/>
      <c r="W8" s="65"/>
      <c r="X8" s="65"/>
    </row>
    <row r="9" spans="1:27" s="23" customFormat="1" ht="18" customHeight="1" x14ac:dyDescent="0.25">
      <c r="A9" s="99"/>
      <c r="B9" s="105" t="s">
        <v>74</v>
      </c>
      <c r="C9" s="106"/>
      <c r="D9" s="65"/>
      <c r="E9" s="65"/>
      <c r="F9" s="41"/>
      <c r="G9" s="40"/>
      <c r="H9" s="42"/>
      <c r="I9" s="152"/>
      <c r="J9" s="153"/>
      <c r="K9" s="154"/>
      <c r="L9" s="104"/>
      <c r="M9" s="94"/>
      <c r="N9" s="94"/>
      <c r="O9" s="94"/>
      <c r="P9" s="94"/>
      <c r="Q9" s="94"/>
      <c r="R9" s="94"/>
      <c r="S9" s="94"/>
      <c r="T9" s="39"/>
      <c r="U9" s="65"/>
      <c r="V9" s="65"/>
      <c r="W9" s="65"/>
      <c r="X9" s="65"/>
    </row>
    <row r="10" spans="1:27" s="23" customFormat="1" ht="18" customHeight="1" x14ac:dyDescent="0.2">
      <c r="A10" s="99"/>
      <c r="B10" s="65" t="s">
        <v>114</v>
      </c>
      <c r="C10" s="65"/>
      <c r="D10" s="65"/>
      <c r="E10" s="65"/>
      <c r="F10" s="5">
        <v>0</v>
      </c>
      <c r="G10" s="40"/>
      <c r="H10" s="65"/>
      <c r="I10" s="41"/>
      <c r="J10" s="41"/>
      <c r="K10" s="94"/>
      <c r="L10" s="104"/>
      <c r="M10" s="94"/>
      <c r="N10" s="94"/>
      <c r="O10" s="94"/>
      <c r="P10" s="94"/>
      <c r="Q10" s="94"/>
      <c r="R10" s="94"/>
      <c r="S10" s="94"/>
      <c r="T10" s="39"/>
      <c r="U10" s="65"/>
      <c r="V10" s="65"/>
      <c r="W10" s="65"/>
      <c r="X10" s="65"/>
    </row>
    <row r="11" spans="1:27" s="23" customFormat="1" ht="18" customHeight="1" x14ac:dyDescent="0.2">
      <c r="A11" s="99"/>
      <c r="B11" s="65" t="s">
        <v>115</v>
      </c>
      <c r="C11" s="65"/>
      <c r="D11" s="65"/>
      <c r="E11" s="65"/>
      <c r="F11" s="6">
        <v>0</v>
      </c>
      <c r="G11" s="42"/>
      <c r="H11" s="143" t="s">
        <v>76</v>
      </c>
      <c r="I11" s="155" t="s">
        <v>127</v>
      </c>
      <c r="J11" s="155" t="s">
        <v>128</v>
      </c>
      <c r="K11" s="39"/>
      <c r="L11" s="107"/>
      <c r="M11" s="39"/>
      <c r="N11" s="53"/>
      <c r="O11" s="53"/>
      <c r="P11" s="53"/>
      <c r="Q11" s="53"/>
      <c r="R11" s="53"/>
      <c r="S11" s="53"/>
      <c r="T11" s="53"/>
      <c r="U11" s="137"/>
      <c r="V11" s="65"/>
      <c r="W11" s="65"/>
      <c r="X11" s="65"/>
    </row>
    <row r="12" spans="1:27" s="23" customFormat="1" ht="18" customHeight="1" x14ac:dyDescent="0.2">
      <c r="A12" s="99"/>
      <c r="B12" s="65" t="s">
        <v>135</v>
      </c>
      <c r="C12" s="65"/>
      <c r="D12" s="65"/>
      <c r="E12" s="65"/>
      <c r="F12" s="5">
        <v>0</v>
      </c>
      <c r="G12" s="46"/>
      <c r="H12" s="144"/>
      <c r="I12" s="156"/>
      <c r="J12" s="156"/>
      <c r="K12" s="39"/>
      <c r="L12" s="107"/>
      <c r="M12" s="39"/>
      <c r="N12" s="53"/>
      <c r="O12" s="53"/>
      <c r="P12" s="53"/>
      <c r="Q12" s="53"/>
      <c r="R12" s="53"/>
      <c r="S12" s="53"/>
      <c r="T12" s="53"/>
      <c r="U12" s="138"/>
      <c r="V12" s="45"/>
      <c r="W12" s="45"/>
      <c r="X12" s="45"/>
    </row>
    <row r="13" spans="1:27" s="23" customFormat="1" ht="18" customHeight="1" x14ac:dyDescent="0.2">
      <c r="A13" s="99"/>
      <c r="B13" s="65" t="s">
        <v>57</v>
      </c>
      <c r="C13" s="65"/>
      <c r="D13" s="65"/>
      <c r="E13" s="65"/>
      <c r="F13" s="5">
        <v>0</v>
      </c>
      <c r="G13" s="42"/>
      <c r="H13" s="44"/>
      <c r="I13" s="120"/>
      <c r="J13" s="121"/>
      <c r="K13" s="128"/>
      <c r="L13" s="108"/>
      <c r="M13" s="129"/>
      <c r="N13" s="53"/>
      <c r="O13" s="39"/>
      <c r="P13" s="130" t="s">
        <v>126</v>
      </c>
      <c r="Q13" s="130" t="s">
        <v>122</v>
      </c>
      <c r="R13" s="130" t="s">
        <v>123</v>
      </c>
      <c r="S13" s="130" t="s">
        <v>124</v>
      </c>
      <c r="T13" s="130" t="s">
        <v>125</v>
      </c>
      <c r="U13" s="139"/>
      <c r="V13" s="48"/>
      <c r="W13" s="45"/>
      <c r="X13" s="48"/>
      <c r="Y13" s="37"/>
      <c r="Z13" s="37"/>
      <c r="AA13" s="37"/>
    </row>
    <row r="14" spans="1:27" s="23" customFormat="1" ht="18" customHeight="1" x14ac:dyDescent="0.2">
      <c r="A14" s="99"/>
      <c r="B14" s="65" t="s">
        <v>60</v>
      </c>
      <c r="C14" s="65"/>
      <c r="D14" s="65"/>
      <c r="E14" s="65"/>
      <c r="F14" s="5">
        <v>0</v>
      </c>
      <c r="G14" s="65"/>
      <c r="H14" s="122" t="s">
        <v>129</v>
      </c>
      <c r="I14" s="123">
        <v>600</v>
      </c>
      <c r="J14" s="16" t="str">
        <f>IF((K14="")*(M14="")*(N14="")*(O14=""),L14,(IF((K14="")*(L14="")*(N14="")*(O14=""),M14,(IF((K14="")*(L14="")*(M14="")*(O14=""),N14,(IF((K14="")*(L14="")*(M14="")*(N14=""),O14,(IF((L14="")*(M14="")*(N14="")*(O14=""),K14,"")))))))))</f>
        <v/>
      </c>
      <c r="K14" s="131"/>
      <c r="L14" s="89" t="str">
        <f>IF((I14=0)*(I17=0)*(I18=0)*(I16=0),Q14,"")</f>
        <v/>
      </c>
      <c r="M14" s="88" t="str">
        <f>IF((I14=0)*(I17=0)*(I18=0)*(I15=0),R14,"")</f>
        <v/>
      </c>
      <c r="N14" s="88" t="str">
        <f>IF((I14=0)*(I16=0)*(I18=0)*(I15=0),S14,"")</f>
        <v/>
      </c>
      <c r="O14" s="88" t="str">
        <f>IF((I14=0)*(I16=0)*(I17=0)*(I15=0),T14,"")</f>
        <v/>
      </c>
      <c r="P14" s="90"/>
      <c r="Q14" s="130">
        <f>I15*4</f>
        <v>0</v>
      </c>
      <c r="R14" s="130">
        <f>(I16/12)*626</f>
        <v>0</v>
      </c>
      <c r="S14" s="140">
        <f>(I17/12)*313</f>
        <v>0</v>
      </c>
      <c r="T14" s="130">
        <f>I18*12</f>
        <v>0</v>
      </c>
      <c r="U14" s="141"/>
      <c r="V14" s="45"/>
      <c r="W14" s="48"/>
      <c r="X14" s="136"/>
      <c r="Y14" s="45"/>
      <c r="Z14" s="45"/>
      <c r="AA14" s="45"/>
    </row>
    <row r="15" spans="1:27" s="23" customFormat="1" ht="18" customHeight="1" x14ac:dyDescent="0.2">
      <c r="A15" s="99"/>
      <c r="B15" s="65" t="s">
        <v>97</v>
      </c>
      <c r="C15" s="65"/>
      <c r="D15" s="65"/>
      <c r="E15" s="65"/>
      <c r="F15" s="5">
        <v>0</v>
      </c>
      <c r="G15" s="65"/>
      <c r="H15" s="124" t="s">
        <v>130</v>
      </c>
      <c r="I15" s="123">
        <v>0</v>
      </c>
      <c r="J15" s="16">
        <f>IF((K15="")*(M15="")*(N15="")*(O15=""),L15,(IF((K15="")*(L15="")*(N15="")*(O15=""),M15,(IF((K15="")*(L15="")*(M15="")*(O15=""),N15,(IF((K15="")*(L15="")*(M15="")*(N15=""),O15,(IF((L15="")*(M15="")*(N15="")*(O15=""),K15,"")))))))))</f>
        <v>150</v>
      </c>
      <c r="K15" s="132">
        <f>IF((I15=0)*(I16=0)*(I17=0)*(I18=0),P15,"")</f>
        <v>150</v>
      </c>
      <c r="L15" s="89"/>
      <c r="M15" s="88" t="str">
        <f>IF((I15=0)*(I17=0)*(I18=0)*(I14=0),R15,"")</f>
        <v/>
      </c>
      <c r="N15" s="88" t="str">
        <f>IF((I16=0)*(I15=0)*(I18=0)*(I14=0),S15,"")</f>
        <v/>
      </c>
      <c r="O15" s="88" t="str">
        <f>IF((I15=0)*(I17=0)*(I14=0)*(I16=0),T15,"")</f>
        <v/>
      </c>
      <c r="P15" s="90">
        <f>I14/4</f>
        <v>150</v>
      </c>
      <c r="Q15" s="90"/>
      <c r="R15" s="130">
        <f>(I16/12)*156.5</f>
        <v>0</v>
      </c>
      <c r="S15" s="140">
        <f>(I17/12)*78.25</f>
        <v>0</v>
      </c>
      <c r="T15" s="130">
        <f>I18*3</f>
        <v>0</v>
      </c>
      <c r="U15" s="141"/>
      <c r="V15" s="48"/>
      <c r="W15" s="45"/>
      <c r="X15" s="136"/>
      <c r="Y15" s="45"/>
      <c r="Z15" s="45"/>
      <c r="AA15" s="45"/>
    </row>
    <row r="16" spans="1:27" s="23" customFormat="1" ht="18" customHeight="1" x14ac:dyDescent="0.2">
      <c r="A16" s="99"/>
      <c r="B16" s="65" t="s">
        <v>73</v>
      </c>
      <c r="C16" s="65"/>
      <c r="D16" s="65"/>
      <c r="E16" s="65"/>
      <c r="F16" s="5">
        <v>0</v>
      </c>
      <c r="G16" s="65"/>
      <c r="H16" s="125" t="s">
        <v>77</v>
      </c>
      <c r="I16" s="123">
        <v>0</v>
      </c>
      <c r="J16" s="16">
        <f>IF((K16="")*(M16="")*(N16="")*(O16=""),L16,(IF((K16="")*(L16="")*(N16="")*(O16=""),M16,(IF((K16="")*(L16="")*(M16="")*(O16=""),N16,(IF((K16="")*(L16="")*(M16="")*(N16=""),O16,(IF((L16="")*(M16="")*(N16="")*(O16=""),K16,"")))))))))</f>
        <v>11.501597444089457</v>
      </c>
      <c r="K16" s="132">
        <f>IF((I16=0)*(I17=0)*(I18=0)*(I15=0),P16,"")</f>
        <v>11.501597444089457</v>
      </c>
      <c r="L16" s="89" t="str">
        <f>IF((I16=0)*(I17=0)*(I18=0)*(I14=0),Q16,"")</f>
        <v/>
      </c>
      <c r="M16" s="88"/>
      <c r="N16" s="88" t="str">
        <f>IF((I14=0)*(I16=0)*(I18=0)*(I15=0),S16,"")</f>
        <v/>
      </c>
      <c r="O16" s="88" t="str">
        <f>IF((I16=0)*(I14=0)*(I15=0)*(I17=0),T16,"")</f>
        <v/>
      </c>
      <c r="P16" s="130">
        <f>(I14*12)/626</f>
        <v>11.501597444089457</v>
      </c>
      <c r="Q16" s="130">
        <f>((I15*4)*12)/626</f>
        <v>0</v>
      </c>
      <c r="R16" s="130"/>
      <c r="S16" s="130">
        <f>I17/2</f>
        <v>0</v>
      </c>
      <c r="T16" s="130">
        <f>(T14*12)/626</f>
        <v>0</v>
      </c>
      <c r="U16" s="141"/>
      <c r="V16" s="136"/>
      <c r="W16" s="48"/>
      <c r="X16" s="45"/>
      <c r="Y16" s="45"/>
      <c r="Z16" s="45"/>
      <c r="AA16" s="45"/>
    </row>
    <row r="17" spans="1:27" s="23" customFormat="1" ht="18" customHeight="1" x14ac:dyDescent="0.2">
      <c r="A17" s="99"/>
      <c r="B17" s="65" t="s">
        <v>75</v>
      </c>
      <c r="C17" s="65"/>
      <c r="D17" s="65"/>
      <c r="E17" s="65"/>
      <c r="F17" s="5">
        <v>0</v>
      </c>
      <c r="G17" s="65"/>
      <c r="H17" s="125" t="s">
        <v>78</v>
      </c>
      <c r="I17" s="123">
        <v>0</v>
      </c>
      <c r="J17" s="16">
        <f>IF((K17="")*(M17="")*(N17="")*(O17=""),L17,(IF((K17="")*(L17="")*(N17="")*(O17=""),M17,(IF((K17="")*(L17="")*(M17="")*(O17=""),N17,(IF((K17="")*(L17="")*(M17="")*(N17=""),O17,(IF((L17="")*(M17="")*(N17="")*(O17=""),K17,"")))))))))</f>
        <v>23.003194888178914</v>
      </c>
      <c r="K17" s="132">
        <f>IF((I16=0)*(I17=0)*(I18=0)*(I15=0),P17,"")</f>
        <v>23.003194888178914</v>
      </c>
      <c r="L17" s="89" t="str">
        <f>IF((I17=0)*(I18=0)*(I16=0)*(I14=0),Q17,"")</f>
        <v/>
      </c>
      <c r="M17" s="88" t="str">
        <f>IF((I14=0)*(I17=0)*(I18=0)*(I15=0),R17,"")</f>
        <v/>
      </c>
      <c r="N17" s="88"/>
      <c r="O17" s="88" t="str">
        <f>IF((I17=0)*(I15=0)*(I16=0)*(I14=0),T17,"")</f>
        <v/>
      </c>
      <c r="P17" s="130">
        <f>(I14*12)/313</f>
        <v>23.003194888178914</v>
      </c>
      <c r="Q17" s="130">
        <f>((I15*4)*12)/313</f>
        <v>0</v>
      </c>
      <c r="R17" s="130">
        <f>I16*2</f>
        <v>0</v>
      </c>
      <c r="S17" s="130"/>
      <c r="T17" s="130">
        <f>(T14*12)/313</f>
        <v>0</v>
      </c>
      <c r="U17" s="139"/>
      <c r="V17" s="45"/>
      <c r="W17" s="45"/>
      <c r="X17" s="45"/>
      <c r="Y17" s="45"/>
      <c r="Z17" s="45"/>
      <c r="AA17" s="45"/>
    </row>
    <row r="18" spans="1:27" s="23" customFormat="1" ht="18" customHeight="1" thickBot="1" x14ac:dyDescent="0.25">
      <c r="A18" s="99"/>
      <c r="B18" s="103" t="s">
        <v>59</v>
      </c>
      <c r="C18" s="65"/>
      <c r="D18" s="65"/>
      <c r="E18" s="65"/>
      <c r="F18" s="119">
        <f>SUM(F10:F17)</f>
        <v>0</v>
      </c>
      <c r="G18" s="109"/>
      <c r="H18" s="125" t="s">
        <v>79</v>
      </c>
      <c r="I18" s="123">
        <v>0</v>
      </c>
      <c r="J18" s="16">
        <f>IF((K18="")*(M18="")*(N18="")*(O18=""),L18,(IF((K18="")*(L18="")*(N18="")*(O18=""),M18,(IF((K18="")*(L18="")*(M18="")*(O18=""),N18,(IF((K18="")*(L18="")*(M18="")*(N18=""),O18,(IF((L18="")*(M18="")*(N18="")*(O18=""),K18,"")))))))))</f>
        <v>50</v>
      </c>
      <c r="K18" s="132">
        <f>IF((I16=0)*(I17=0)*(I18=0)*(I15=0),P18,"")</f>
        <v>50</v>
      </c>
      <c r="L18" s="89" t="str">
        <f>IF((I18=0)*(I14=0)*(I17=0)*(I16=0),Q18,"")</f>
        <v/>
      </c>
      <c r="M18" s="88" t="str">
        <f>IF((I14=0)*(I17=0)*(I18=0)*(I15=0),R18,"")</f>
        <v/>
      </c>
      <c r="N18" s="88" t="str">
        <f>IF((I14=0)*(I16=0)*(I18=0)*(I15=0),S18,"")</f>
        <v/>
      </c>
      <c r="O18" s="133"/>
      <c r="P18" s="130">
        <f>I14/12</f>
        <v>50</v>
      </c>
      <c r="Q18" s="130">
        <f>I15/3</f>
        <v>0</v>
      </c>
      <c r="R18" s="130">
        <f>R14/12</f>
        <v>0</v>
      </c>
      <c r="S18" s="140">
        <f>S14/12</f>
        <v>0</v>
      </c>
      <c r="T18" s="130"/>
      <c r="U18" s="142"/>
      <c r="V18" s="50"/>
      <c r="W18" s="50"/>
      <c r="X18" s="92"/>
    </row>
    <row r="19" spans="1:27" s="23" customFormat="1" ht="18" customHeight="1" thickTop="1" x14ac:dyDescent="0.25">
      <c r="A19" s="99"/>
      <c r="B19" s="105" t="s">
        <v>58</v>
      </c>
      <c r="C19" s="106"/>
      <c r="D19" s="65"/>
      <c r="E19" s="65"/>
      <c r="F19" s="55"/>
      <c r="G19" s="65"/>
      <c r="H19" s="126"/>
      <c r="I19" s="127"/>
      <c r="J19" s="18"/>
      <c r="K19" s="88">
        <f>IF((I19=0)*(I20=0)*(I21=0),U19,"")</f>
        <v>0</v>
      </c>
      <c r="L19" s="108"/>
      <c r="M19" s="39"/>
      <c r="N19" s="53"/>
      <c r="O19" s="39"/>
      <c r="P19" s="39"/>
      <c r="Q19" s="39"/>
      <c r="R19" s="88">
        <f>IF((I18=0)*(I19=0)*(I21=0),W19,"")</f>
        <v>0</v>
      </c>
      <c r="S19" s="88">
        <f>IF((I18=0)*(I19=0)*(I20=0),X19,"")</f>
        <v>0</v>
      </c>
      <c r="T19" s="39"/>
      <c r="U19" s="130"/>
      <c r="V19" s="50"/>
      <c r="W19" s="50"/>
      <c r="X19" s="92"/>
    </row>
    <row r="20" spans="1:27" s="23" customFormat="1" ht="18" customHeight="1" x14ac:dyDescent="0.2">
      <c r="A20" s="99"/>
      <c r="B20" s="103" t="s">
        <v>0</v>
      </c>
      <c r="C20" s="65" t="s">
        <v>1</v>
      </c>
      <c r="D20" s="65"/>
      <c r="E20" s="65"/>
      <c r="F20" s="5">
        <v>0</v>
      </c>
      <c r="G20" s="65"/>
      <c r="H20" s="134"/>
      <c r="I20" s="63"/>
      <c r="J20" s="63"/>
      <c r="K20" s="88">
        <f>IF((I19=0)*(I20=0)*(I21=0),U20,"")</f>
        <v>0</v>
      </c>
      <c r="L20" s="89">
        <f>IF((I18=0)*(I20=0)*(I21=0),V20,"")</f>
        <v>0</v>
      </c>
      <c r="M20" s="39"/>
      <c r="N20" s="53"/>
      <c r="O20" s="39"/>
      <c r="P20" s="39"/>
      <c r="Q20" s="39"/>
      <c r="R20" s="39"/>
      <c r="S20" s="88">
        <f>IF((I18=0)*(I19=0)*(I20=0),X20,"")</f>
        <v>0</v>
      </c>
      <c r="T20" s="39"/>
      <c r="U20" s="130"/>
      <c r="V20" s="50"/>
      <c r="W20" s="50"/>
      <c r="X20" s="92"/>
    </row>
    <row r="21" spans="1:27" s="23" customFormat="1" ht="18" customHeight="1" x14ac:dyDescent="0.2">
      <c r="A21" s="99"/>
      <c r="B21" s="65"/>
      <c r="C21" s="65" t="s">
        <v>2</v>
      </c>
      <c r="D21" s="65"/>
      <c r="E21" s="65"/>
      <c r="F21" s="5">
        <v>0</v>
      </c>
      <c r="G21" s="65"/>
      <c r="H21" s="134"/>
      <c r="I21" s="63"/>
      <c r="J21" s="63"/>
      <c r="K21" s="88">
        <f>IF((I19=0)*(I20=0)*(I21=0),U21,"")</f>
        <v>0</v>
      </c>
      <c r="L21" s="89">
        <f>IF((I18=0)*(I20=0)*(I21=0),V21,"")</f>
        <v>0</v>
      </c>
      <c r="M21" s="39"/>
      <c r="N21" s="53"/>
      <c r="O21" s="39"/>
      <c r="P21" s="39"/>
      <c r="Q21" s="39"/>
      <c r="R21" s="88">
        <f>IF((I18=0)*(I19=0)*(I21=0),W21,"")</f>
        <v>0</v>
      </c>
      <c r="S21" s="39"/>
      <c r="T21" s="39"/>
      <c r="U21" s="130"/>
      <c r="V21" s="50"/>
      <c r="W21" s="50"/>
      <c r="X21" s="92"/>
    </row>
    <row r="22" spans="1:27" s="23" customFormat="1" ht="18" customHeight="1" x14ac:dyDescent="0.2">
      <c r="A22" s="99"/>
      <c r="B22" s="65"/>
      <c r="C22" s="65" t="s">
        <v>3</v>
      </c>
      <c r="D22" s="65"/>
      <c r="E22" s="65"/>
      <c r="F22" s="5">
        <v>0</v>
      </c>
      <c r="G22" s="65"/>
      <c r="H22" s="135"/>
      <c r="I22" s="63"/>
      <c r="J22" s="63"/>
      <c r="K22" s="94"/>
      <c r="L22" s="104"/>
      <c r="M22" s="39"/>
      <c r="N22" s="53"/>
      <c r="O22" s="53"/>
      <c r="P22" s="53"/>
      <c r="Q22" s="53"/>
      <c r="R22" s="137"/>
      <c r="S22" s="137"/>
      <c r="T22" s="53"/>
      <c r="U22" s="137"/>
      <c r="V22" s="65"/>
      <c r="W22" s="65"/>
      <c r="X22" s="65"/>
    </row>
    <row r="23" spans="1:27" s="23" customFormat="1" ht="18" customHeight="1" x14ac:dyDescent="0.2">
      <c r="A23" s="99"/>
      <c r="B23" s="65"/>
      <c r="C23" s="65" t="s">
        <v>4</v>
      </c>
      <c r="D23" s="65"/>
      <c r="E23" s="65"/>
      <c r="F23" s="5">
        <v>0</v>
      </c>
      <c r="G23" s="65"/>
      <c r="H23" s="65"/>
      <c r="I23" s="52"/>
      <c r="J23" s="52"/>
      <c r="K23" s="94"/>
      <c r="L23" s="104"/>
      <c r="M23" s="90"/>
      <c r="N23" s="87"/>
      <c r="O23" s="87"/>
      <c r="P23" s="87"/>
      <c r="Q23" s="87"/>
      <c r="R23" s="137"/>
      <c r="S23" s="137"/>
      <c r="T23" s="87"/>
      <c r="U23" s="137"/>
      <c r="V23" s="65"/>
      <c r="W23" s="65"/>
      <c r="X23" s="65"/>
    </row>
    <row r="24" spans="1:27" s="23" customFormat="1" ht="18" customHeight="1" x14ac:dyDescent="0.2">
      <c r="A24" s="99"/>
      <c r="B24" s="65"/>
      <c r="C24" s="65" t="s">
        <v>5</v>
      </c>
      <c r="D24" s="65"/>
      <c r="E24" s="65"/>
      <c r="F24" s="5">
        <v>0</v>
      </c>
      <c r="G24" s="65"/>
      <c r="H24" s="65"/>
      <c r="I24" s="25"/>
      <c r="J24" s="25"/>
      <c r="K24" s="94"/>
      <c r="L24" s="104"/>
      <c r="M24" s="90"/>
      <c r="N24" s="90"/>
      <c r="O24" s="90"/>
      <c r="P24" s="90"/>
      <c r="Q24" s="90"/>
      <c r="R24" s="94"/>
      <c r="S24" s="94"/>
      <c r="T24" s="90"/>
      <c r="U24" s="65"/>
      <c r="V24" s="65"/>
      <c r="W24" s="65"/>
      <c r="X24" s="65"/>
    </row>
    <row r="25" spans="1:27" s="23" customFormat="1" ht="18" customHeight="1" x14ac:dyDescent="0.2">
      <c r="A25" s="99"/>
      <c r="B25" s="65"/>
      <c r="C25" s="65" t="s">
        <v>6</v>
      </c>
      <c r="D25" s="65"/>
      <c r="E25" s="65"/>
      <c r="F25" s="5">
        <v>0</v>
      </c>
      <c r="G25" s="65"/>
      <c r="H25" s="65"/>
      <c r="I25" s="25"/>
      <c r="J25" s="25"/>
      <c r="K25" s="94"/>
      <c r="L25" s="104"/>
      <c r="M25" s="90"/>
      <c r="N25" s="90"/>
      <c r="O25" s="90"/>
      <c r="P25" s="90"/>
      <c r="Q25" s="90"/>
      <c r="R25" s="94"/>
      <c r="S25" s="94"/>
      <c r="T25" s="90"/>
      <c r="U25" s="65"/>
      <c r="V25" s="65"/>
      <c r="W25" s="65"/>
      <c r="X25" s="65"/>
    </row>
    <row r="26" spans="1:27" s="23" customFormat="1" ht="18" customHeight="1" x14ac:dyDescent="0.2">
      <c r="A26" s="99"/>
      <c r="B26" s="65"/>
      <c r="C26" s="65" t="s">
        <v>7</v>
      </c>
      <c r="D26" s="65"/>
      <c r="E26" s="65"/>
      <c r="F26" s="5">
        <v>0</v>
      </c>
      <c r="G26" s="65"/>
      <c r="H26" s="65"/>
      <c r="I26" s="25"/>
      <c r="J26" s="25"/>
      <c r="K26" s="94"/>
      <c r="L26" s="104"/>
      <c r="M26" s="90"/>
      <c r="N26" s="90"/>
      <c r="O26" s="90"/>
      <c r="P26" s="90"/>
      <c r="Q26" s="90"/>
      <c r="R26" s="94"/>
      <c r="S26" s="94"/>
      <c r="T26" s="90"/>
      <c r="U26" s="65"/>
      <c r="V26" s="65"/>
      <c r="W26" s="65"/>
      <c r="X26" s="65"/>
    </row>
    <row r="27" spans="1:27" s="23" customFormat="1" ht="18" customHeight="1" x14ac:dyDescent="0.2">
      <c r="A27" s="99"/>
      <c r="B27" s="65"/>
      <c r="C27" s="65" t="s">
        <v>8</v>
      </c>
      <c r="D27" s="65"/>
      <c r="E27" s="65"/>
      <c r="F27" s="5">
        <v>0</v>
      </c>
      <c r="G27" s="65"/>
      <c r="H27" s="65"/>
      <c r="I27" s="25"/>
      <c r="J27" s="25"/>
      <c r="K27" s="90"/>
      <c r="L27" s="110"/>
      <c r="M27" s="90"/>
      <c r="N27" s="90"/>
      <c r="O27" s="90"/>
      <c r="P27" s="90"/>
      <c r="Q27" s="90"/>
      <c r="R27" s="90"/>
      <c r="S27" s="90"/>
      <c r="T27" s="87"/>
      <c r="U27" s="65"/>
      <c r="V27" s="65"/>
      <c r="W27" s="65"/>
      <c r="X27" s="65"/>
    </row>
    <row r="28" spans="1:27" s="23" customFormat="1" ht="18" customHeight="1" x14ac:dyDescent="0.2">
      <c r="A28" s="99"/>
      <c r="B28" s="65"/>
      <c r="C28" s="65" t="s">
        <v>98</v>
      </c>
      <c r="D28" s="65"/>
      <c r="E28" s="65"/>
      <c r="F28" s="5">
        <v>0</v>
      </c>
      <c r="G28" s="65"/>
      <c r="H28" s="65"/>
      <c r="I28" s="52"/>
      <c r="J28" s="52"/>
      <c r="K28" s="39"/>
      <c r="L28" s="108"/>
      <c r="M28" s="39"/>
      <c r="N28" s="39"/>
      <c r="O28" s="39"/>
      <c r="P28" s="39"/>
      <c r="Q28" s="39"/>
      <c r="R28" s="39"/>
      <c r="S28" s="39"/>
      <c r="T28" s="53"/>
      <c r="U28" s="65"/>
      <c r="V28" s="65"/>
      <c r="W28" s="65"/>
      <c r="X28" s="65"/>
    </row>
    <row r="29" spans="1:27" s="23" customFormat="1" ht="11.25" customHeight="1" x14ac:dyDescent="0.2">
      <c r="A29" s="111"/>
      <c r="B29" s="112"/>
      <c r="C29" s="112"/>
      <c r="D29" s="112"/>
      <c r="E29" s="112"/>
      <c r="F29" s="113"/>
      <c r="G29" s="112"/>
      <c r="H29" s="112"/>
      <c r="I29" s="54"/>
      <c r="J29" s="54"/>
      <c r="K29" s="95"/>
      <c r="L29" s="108"/>
      <c r="M29" s="39"/>
      <c r="N29" s="39"/>
      <c r="O29" s="39"/>
      <c r="P29" s="39"/>
      <c r="Q29" s="39"/>
      <c r="R29" s="39"/>
      <c r="S29" s="39"/>
      <c r="T29" s="53"/>
      <c r="U29" s="65"/>
      <c r="V29" s="65"/>
      <c r="W29" s="65"/>
      <c r="X29" s="65"/>
    </row>
    <row r="30" spans="1:27" s="23" customFormat="1" ht="18" customHeight="1" x14ac:dyDescent="0.2">
      <c r="A30" s="99"/>
      <c r="B30" s="103" t="s">
        <v>51</v>
      </c>
      <c r="C30" s="65" t="s">
        <v>9</v>
      </c>
      <c r="D30" s="65"/>
      <c r="E30" s="65"/>
      <c r="F30" s="5">
        <v>0</v>
      </c>
      <c r="G30" s="65"/>
      <c r="H30" s="65"/>
      <c r="I30" s="52"/>
      <c r="J30" s="52"/>
      <c r="K30" s="39"/>
      <c r="L30" s="108"/>
      <c r="M30" s="39"/>
      <c r="N30" s="39"/>
      <c r="O30" s="39"/>
      <c r="P30" s="39"/>
      <c r="Q30" s="39"/>
      <c r="R30" s="39"/>
      <c r="S30" s="39"/>
      <c r="T30" s="53"/>
      <c r="U30" s="65"/>
      <c r="V30" s="65"/>
      <c r="W30" s="65"/>
      <c r="X30" s="65"/>
    </row>
    <row r="31" spans="1:27" s="23" customFormat="1" ht="18" customHeight="1" x14ac:dyDescent="0.2">
      <c r="A31" s="99"/>
      <c r="B31" s="65"/>
      <c r="C31" s="65" t="s">
        <v>10</v>
      </c>
      <c r="D31" s="65"/>
      <c r="E31" s="65"/>
      <c r="F31" s="5">
        <v>0</v>
      </c>
      <c r="G31" s="65"/>
      <c r="H31" s="65"/>
      <c r="I31" s="41"/>
      <c r="J31" s="41"/>
      <c r="K31" s="39"/>
      <c r="L31" s="108"/>
      <c r="M31" s="39"/>
      <c r="N31" s="39"/>
      <c r="O31" s="39"/>
      <c r="P31" s="39"/>
      <c r="Q31" s="39"/>
      <c r="R31" s="39"/>
      <c r="S31" s="39"/>
      <c r="T31" s="53"/>
      <c r="U31" s="65"/>
      <c r="V31" s="65"/>
      <c r="W31" s="65"/>
      <c r="X31" s="65"/>
    </row>
    <row r="32" spans="1:27" s="23" customFormat="1" ht="18" customHeight="1" x14ac:dyDescent="0.2">
      <c r="A32" s="99"/>
      <c r="B32" s="65"/>
      <c r="C32" s="65" t="s">
        <v>11</v>
      </c>
      <c r="D32" s="65"/>
      <c r="E32" s="65"/>
      <c r="F32" s="5">
        <v>0</v>
      </c>
      <c r="G32" s="65"/>
      <c r="H32" s="65"/>
      <c r="I32" s="41"/>
      <c r="J32" s="41"/>
      <c r="K32" s="94"/>
      <c r="L32" s="104"/>
      <c r="M32" s="91"/>
      <c r="N32" s="91"/>
      <c r="O32" s="91"/>
      <c r="P32" s="91"/>
      <c r="Q32" s="91"/>
      <c r="R32" s="94"/>
      <c r="S32" s="94"/>
      <c r="T32" s="65"/>
      <c r="U32" s="65"/>
      <c r="V32" s="65"/>
      <c r="W32" s="65"/>
      <c r="X32" s="65"/>
    </row>
    <row r="33" spans="1:24" s="23" customFormat="1" ht="18" customHeight="1" x14ac:dyDescent="0.2">
      <c r="A33" s="99"/>
      <c r="B33" s="65"/>
      <c r="C33" s="65" t="s">
        <v>12</v>
      </c>
      <c r="D33" s="65"/>
      <c r="E33" s="65"/>
      <c r="F33" s="5">
        <v>0</v>
      </c>
      <c r="G33" s="65"/>
      <c r="H33" s="65"/>
      <c r="I33" s="41"/>
      <c r="J33" s="41"/>
      <c r="K33" s="94"/>
      <c r="L33" s="104"/>
      <c r="M33" s="91"/>
      <c r="N33" s="91"/>
      <c r="O33" s="91"/>
      <c r="P33" s="91"/>
      <c r="Q33" s="91"/>
      <c r="R33" s="94"/>
      <c r="S33" s="94"/>
      <c r="T33" s="65"/>
      <c r="U33" s="65"/>
      <c r="V33" s="65"/>
      <c r="W33" s="65"/>
      <c r="X33" s="65"/>
    </row>
    <row r="34" spans="1:24" s="23" customFormat="1" ht="18" customHeight="1" x14ac:dyDescent="0.2">
      <c r="A34" s="99"/>
      <c r="B34" s="65"/>
      <c r="C34" s="65" t="s">
        <v>61</v>
      </c>
      <c r="D34" s="65"/>
      <c r="E34" s="65"/>
      <c r="F34" s="5">
        <v>0</v>
      </c>
      <c r="G34" s="65"/>
      <c r="H34" s="65"/>
      <c r="I34" s="41"/>
      <c r="J34" s="41"/>
      <c r="K34" s="94"/>
      <c r="L34" s="104"/>
      <c r="M34" s="91"/>
      <c r="N34" s="91"/>
      <c r="O34" s="91"/>
      <c r="P34" s="91"/>
      <c r="Q34" s="91"/>
      <c r="R34" s="94"/>
      <c r="S34" s="94"/>
      <c r="T34" s="65"/>
      <c r="U34" s="65"/>
      <c r="V34" s="65"/>
      <c r="W34" s="65"/>
      <c r="X34" s="65"/>
    </row>
    <row r="35" spans="1:24" s="23" customFormat="1" ht="18" customHeight="1" x14ac:dyDescent="0.2">
      <c r="A35" s="99"/>
      <c r="B35" s="65"/>
      <c r="C35" s="65" t="s">
        <v>81</v>
      </c>
      <c r="D35" s="65"/>
      <c r="E35" s="65"/>
      <c r="F35" s="5">
        <v>0</v>
      </c>
      <c r="G35" s="65"/>
      <c r="H35" s="65"/>
      <c r="I35" s="41"/>
      <c r="J35" s="41"/>
      <c r="K35" s="94"/>
      <c r="L35" s="104"/>
      <c r="M35" s="91"/>
      <c r="N35" s="91"/>
      <c r="O35" s="91"/>
      <c r="P35" s="91"/>
      <c r="Q35" s="91"/>
      <c r="R35" s="94"/>
      <c r="S35" s="94"/>
      <c r="T35" s="65"/>
      <c r="U35" s="65"/>
      <c r="V35" s="65"/>
      <c r="W35" s="65"/>
      <c r="X35" s="65"/>
    </row>
    <row r="36" spans="1:24" s="23" customFormat="1" ht="18" customHeight="1" x14ac:dyDescent="0.2">
      <c r="A36" s="99"/>
      <c r="B36" s="65"/>
      <c r="C36" s="65" t="s">
        <v>80</v>
      </c>
      <c r="D36" s="65"/>
      <c r="E36" s="65"/>
      <c r="F36" s="6">
        <v>0</v>
      </c>
      <c r="G36" s="65"/>
      <c r="H36" s="143" t="s">
        <v>76</v>
      </c>
      <c r="I36" s="155" t="s">
        <v>127</v>
      </c>
      <c r="J36" s="155" t="s">
        <v>128</v>
      </c>
      <c r="K36" s="39"/>
      <c r="L36" s="107"/>
      <c r="M36" s="39"/>
      <c r="N36" s="39"/>
      <c r="O36" s="39"/>
      <c r="P36" s="39"/>
      <c r="Q36" s="39"/>
      <c r="R36" s="39"/>
      <c r="S36" s="39"/>
      <c r="T36" s="39"/>
      <c r="U36" s="65"/>
      <c r="V36" s="65"/>
      <c r="W36" s="65"/>
      <c r="X36" s="65"/>
    </row>
    <row r="37" spans="1:24" s="23" customFormat="1" ht="18" customHeight="1" x14ac:dyDescent="0.2">
      <c r="A37" s="99"/>
      <c r="B37" s="65"/>
      <c r="C37" s="65"/>
      <c r="D37" s="65"/>
      <c r="E37" s="65"/>
      <c r="F37" s="9"/>
      <c r="G37" s="65"/>
      <c r="H37" s="144"/>
      <c r="I37" s="156"/>
      <c r="J37" s="156"/>
      <c r="K37" s="39"/>
      <c r="L37" s="107"/>
      <c r="M37" s="39"/>
      <c r="N37" s="39"/>
      <c r="O37" s="39"/>
      <c r="P37" s="39"/>
      <c r="Q37" s="39"/>
      <c r="R37" s="39"/>
      <c r="S37" s="39"/>
      <c r="T37" s="39"/>
      <c r="U37" s="45"/>
      <c r="V37" s="45"/>
      <c r="W37" s="45"/>
      <c r="X37" s="45"/>
    </row>
    <row r="38" spans="1:24" s="23" customFormat="1" ht="18" customHeight="1" x14ac:dyDescent="0.2">
      <c r="A38" s="99"/>
      <c r="B38" s="103" t="s">
        <v>52</v>
      </c>
      <c r="C38" s="65" t="s">
        <v>13</v>
      </c>
      <c r="D38" s="65"/>
      <c r="E38" s="65"/>
      <c r="F38" s="5">
        <v>0</v>
      </c>
      <c r="G38" s="65"/>
      <c r="H38" s="44"/>
      <c r="I38" s="120"/>
      <c r="J38" s="121"/>
      <c r="K38" s="128"/>
      <c r="L38" s="108"/>
      <c r="M38" s="129"/>
      <c r="N38" s="39"/>
      <c r="O38" s="39"/>
      <c r="P38" s="130" t="s">
        <v>126</v>
      </c>
      <c r="Q38" s="130" t="s">
        <v>122</v>
      </c>
      <c r="R38" s="130" t="s">
        <v>123</v>
      </c>
      <c r="S38" s="130" t="s">
        <v>124</v>
      </c>
      <c r="T38" s="130" t="s">
        <v>125</v>
      </c>
      <c r="U38" s="45"/>
      <c r="V38" s="48"/>
      <c r="W38" s="45"/>
      <c r="X38" s="48"/>
    </row>
    <row r="39" spans="1:24" s="23" customFormat="1" ht="18" customHeight="1" x14ac:dyDescent="0.2">
      <c r="A39" s="99"/>
      <c r="B39" s="65"/>
      <c r="C39" s="65" t="s">
        <v>14</v>
      </c>
      <c r="D39" s="65"/>
      <c r="E39" s="65"/>
      <c r="F39" s="5">
        <v>0</v>
      </c>
      <c r="G39" s="65"/>
      <c r="H39" s="122" t="s">
        <v>129</v>
      </c>
      <c r="I39" s="123">
        <v>0</v>
      </c>
      <c r="J39" s="16" t="str">
        <f>IF((K39="")*(M39="")*(N39="")*(O39=""),L39,(IF((K39="")*(L39="")*(N39="")*(O39=""),M39,(IF((K39="")*(L39="")*(M39="")*(O39=""),N39,(IF((K39="")*(L39="")*(M39="")*(N39=""),O39,(IF((L39="")*(M39="")*(N39="")*(O39=""),K39,"")))))))))</f>
        <v/>
      </c>
      <c r="K39" s="131"/>
      <c r="L39" s="89">
        <f>IF((I39=0)*(I42=0)*(I43=0)*(I41=0),Q39,"")</f>
        <v>0</v>
      </c>
      <c r="M39" s="88">
        <f>IF((I39=0)*(I42=0)*(I43=0)*(I40=0),R39,"")</f>
        <v>0</v>
      </c>
      <c r="N39" s="88">
        <f>IF((I39=0)*(I41=0)*(I43=0)*(I40=0),S39,"")</f>
        <v>0</v>
      </c>
      <c r="O39" s="88">
        <f>IF((I39=0)*(I41=0)*(I42=0)*(I40=0),T39,"")</f>
        <v>0</v>
      </c>
      <c r="P39" s="90"/>
      <c r="Q39" s="130">
        <f>I40*4</f>
        <v>0</v>
      </c>
      <c r="R39" s="130">
        <f>(I41/12)*626</f>
        <v>0</v>
      </c>
      <c r="S39" s="130">
        <f>(I42/12)*313</f>
        <v>0</v>
      </c>
      <c r="T39" s="130">
        <f>I43*12</f>
        <v>0</v>
      </c>
      <c r="U39" s="48"/>
      <c r="V39" s="45"/>
      <c r="W39" s="48"/>
      <c r="X39" s="136"/>
    </row>
    <row r="40" spans="1:24" s="23" customFormat="1" ht="18" customHeight="1" x14ac:dyDescent="0.2">
      <c r="A40" s="99"/>
      <c r="B40" s="65"/>
      <c r="C40" s="65" t="s">
        <v>15</v>
      </c>
      <c r="D40" s="65"/>
      <c r="E40" s="65"/>
      <c r="F40" s="5">
        <v>0</v>
      </c>
      <c r="G40" s="65"/>
      <c r="H40" s="124" t="s">
        <v>130</v>
      </c>
      <c r="I40" s="123">
        <v>0</v>
      </c>
      <c r="J40" s="16" t="str">
        <f>IF((K40="")*(M40="")*(N40="")*(O40=""),L40,(IF((K40="")*(L40="")*(N40="")*(O40=""),M40,(IF((K40="")*(L40="")*(M40="")*(O40=""),N40,(IF((K40="")*(L40="")*(M40="")*(N40=""),O40,(IF((L40="")*(M40="")*(N40="")*(O40=""),K40,"")))))))))</f>
        <v/>
      </c>
      <c r="K40" s="132">
        <f>IF((I40=0)*(I41=0)*(I42=0)*(I43=0),P40,"")</f>
        <v>0</v>
      </c>
      <c r="L40" s="89"/>
      <c r="M40" s="88">
        <f>IF((I40=0)*(I42=0)*(I43=0)*(I39=0),R40,"")</f>
        <v>0</v>
      </c>
      <c r="N40" s="88">
        <f>IF((I41=0)*(I40=0)*(I43=0)*(I39=0),S40,"")</f>
        <v>0</v>
      </c>
      <c r="O40" s="88">
        <f>IF((I40=0)*(I42=0)*(I39=0)*(I41=0),T40,"")</f>
        <v>0</v>
      </c>
      <c r="P40" s="90">
        <f>I39/4</f>
        <v>0</v>
      </c>
      <c r="Q40" s="90"/>
      <c r="R40" s="130">
        <f>(I41/12)*156.5</f>
        <v>0</v>
      </c>
      <c r="S40" s="130">
        <f>(I42/12)*78.25</f>
        <v>0</v>
      </c>
      <c r="T40" s="130">
        <f>I43*3</f>
        <v>0</v>
      </c>
      <c r="U40" s="48"/>
      <c r="V40" s="48"/>
      <c r="W40" s="45"/>
      <c r="X40" s="136"/>
    </row>
    <row r="41" spans="1:24" s="23" customFormat="1" ht="18" customHeight="1" x14ac:dyDescent="0.2">
      <c r="A41" s="99"/>
      <c r="B41" s="65"/>
      <c r="C41" s="65" t="s">
        <v>63</v>
      </c>
      <c r="D41" s="65"/>
      <c r="E41" s="65"/>
      <c r="F41" s="5">
        <v>0</v>
      </c>
      <c r="G41" s="65"/>
      <c r="H41" s="125" t="s">
        <v>77</v>
      </c>
      <c r="I41" s="123">
        <v>0</v>
      </c>
      <c r="J41" s="16" t="str">
        <f>IF((K41="")*(M41="")*(N41="")*(O41=""),L41,(IF((K41="")*(L41="")*(N41="")*(O41=""),M41,(IF((K41="")*(L41="")*(M41="")*(O41=""),N41,(IF((K41="")*(L41="")*(M41="")*(N41=""),O41,(IF((L41="")*(M41="")*(N41="")*(O41=""),K41,"")))))))))</f>
        <v/>
      </c>
      <c r="K41" s="132">
        <f>IF((I41=0)*(I42=0)*(I43=0)*(I40=0),P41,"")</f>
        <v>0</v>
      </c>
      <c r="L41" s="89">
        <f>IF((I41=0)*(I42=0)*(I43=0)*(I39=0),Q41,"")</f>
        <v>0</v>
      </c>
      <c r="M41" s="88"/>
      <c r="N41" s="88">
        <f>IF((I39=0)*(I41=0)*(I43=0)*(I40=0),S41,"")</f>
        <v>0</v>
      </c>
      <c r="O41" s="88">
        <f>IF((I41=0)*(I39=0)*(I40=0)*(I42=0),T41,"")</f>
        <v>0</v>
      </c>
      <c r="P41" s="130">
        <f>(I39*12)/626</f>
        <v>0</v>
      </c>
      <c r="Q41" s="130">
        <f>((I40*4)*12)/626</f>
        <v>0</v>
      </c>
      <c r="R41" s="130"/>
      <c r="S41" s="130">
        <f>I42/2</f>
        <v>0</v>
      </c>
      <c r="T41" s="130">
        <f>(T39*12)/626</f>
        <v>0</v>
      </c>
      <c r="U41" s="48"/>
      <c r="V41" s="136"/>
      <c r="W41" s="48"/>
      <c r="X41" s="45"/>
    </row>
    <row r="42" spans="1:24" s="23" customFormat="1" ht="18" customHeight="1" x14ac:dyDescent="0.2">
      <c r="A42" s="99"/>
      <c r="B42" s="65"/>
      <c r="C42" s="65" t="s">
        <v>16</v>
      </c>
      <c r="D42" s="65"/>
      <c r="E42" s="65"/>
      <c r="F42" s="5">
        <v>0</v>
      </c>
      <c r="G42" s="65"/>
      <c r="H42" s="125" t="s">
        <v>78</v>
      </c>
      <c r="I42" s="123">
        <v>0</v>
      </c>
      <c r="J42" s="16" t="str">
        <f>IF((K42="")*(M42="")*(N42="")*(O42=""),L42,(IF((K42="")*(L42="")*(N42="")*(O42=""),M42,(IF((K42="")*(L42="")*(M42="")*(O42=""),N42,(IF((K42="")*(L42="")*(M42="")*(N42=""),O42,(IF((L42="")*(M42="")*(N42="")*(O42=""),K42,"")))))))))</f>
        <v/>
      </c>
      <c r="K42" s="132">
        <f>IF((I41=0)*(I42=0)*(I43=0)*(I40=0),P42,"")</f>
        <v>0</v>
      </c>
      <c r="L42" s="89">
        <f>IF((I42=0)*(I43=0)*(I41=0)*(I39=0),Q42,"")</f>
        <v>0</v>
      </c>
      <c r="M42" s="88">
        <f>IF((I39=0)*(I42=0)*(I43=0)*(I40=0),R42,"")</f>
        <v>0</v>
      </c>
      <c r="N42" s="88"/>
      <c r="O42" s="88">
        <f>IF((I42=0)*(I40=0)*(I41=0)*(I39=0),T42,"")</f>
        <v>0</v>
      </c>
      <c r="P42" s="130">
        <f>(I39*12)/313</f>
        <v>0</v>
      </c>
      <c r="Q42" s="130">
        <f>((I40*4)*12)/313</f>
        <v>0</v>
      </c>
      <c r="R42" s="130">
        <f>I41*2</f>
        <v>0</v>
      </c>
      <c r="S42" s="130"/>
      <c r="T42" s="130">
        <f>(T39*12)/313</f>
        <v>0</v>
      </c>
      <c r="U42" s="45"/>
      <c r="V42" s="45"/>
      <c r="W42" s="45"/>
      <c r="X42" s="45"/>
    </row>
    <row r="43" spans="1:24" s="23" customFormat="1" ht="18" customHeight="1" x14ac:dyDescent="0.2">
      <c r="A43" s="99"/>
      <c r="B43" s="65"/>
      <c r="C43" s="65" t="s">
        <v>62</v>
      </c>
      <c r="D43" s="65"/>
      <c r="E43" s="65"/>
      <c r="F43" s="5">
        <v>0</v>
      </c>
      <c r="G43" s="65"/>
      <c r="H43" s="125" t="s">
        <v>79</v>
      </c>
      <c r="I43" s="123">
        <v>0</v>
      </c>
      <c r="J43" s="16" t="str">
        <f>IF((K43="")*(M43="")*(N43="")*(O43=""),L43,(IF((K43="")*(L43="")*(N43="")*(O43=""),M43,(IF((K43="")*(L43="")*(M43="")*(O43=""),N43,(IF((K43="")*(L43="")*(M43="")*(N43=""),O43,(IF((L43="")*(M43="")*(N43="")*(O43=""),K43,"")))))))))</f>
        <v/>
      </c>
      <c r="K43" s="132">
        <f>IF((I41=0)*(I42=0)*(I43=0)*(I40=0),P43,"")</f>
        <v>0</v>
      </c>
      <c r="L43" s="89">
        <f>IF((I43=0)*(I39=0)*(I42=0)*(I41=0),Q43,"")</f>
        <v>0</v>
      </c>
      <c r="M43" s="88">
        <f>IF((I39=0)*(I42=0)*(I43=0)*(I40=0),R43,"")</f>
        <v>0</v>
      </c>
      <c r="N43" s="88">
        <f>IF((I39=0)*(I41=0)*(I43=0)*(I40=0),S43,"")</f>
        <v>0</v>
      </c>
      <c r="O43" s="133"/>
      <c r="P43" s="130">
        <f>I39/12</f>
        <v>0</v>
      </c>
      <c r="Q43" s="130">
        <f>I40/3</f>
        <v>0</v>
      </c>
      <c r="R43" s="130">
        <f>R39/12</f>
        <v>0</v>
      </c>
      <c r="S43" s="140">
        <f>S39/12</f>
        <v>0</v>
      </c>
      <c r="T43" s="130"/>
      <c r="U43" s="92"/>
      <c r="V43" s="50"/>
      <c r="W43" s="50"/>
      <c r="X43" s="92"/>
    </row>
    <row r="44" spans="1:24" s="23" customFormat="1" ht="18" customHeight="1" x14ac:dyDescent="0.2">
      <c r="A44" s="99"/>
      <c r="B44" s="65"/>
      <c r="C44" s="65" t="s">
        <v>17</v>
      </c>
      <c r="D44" s="65"/>
      <c r="E44" s="65"/>
      <c r="F44" s="9">
        <v>0</v>
      </c>
      <c r="G44" s="65"/>
      <c r="H44" s="126"/>
      <c r="I44" s="127"/>
      <c r="J44" s="18"/>
      <c r="K44" s="88">
        <f>IF((I44=0)*(I45=0)*(I46=0),U44,"")</f>
        <v>0</v>
      </c>
      <c r="L44" s="108"/>
      <c r="M44" s="39"/>
      <c r="N44" s="39"/>
      <c r="O44" s="39"/>
      <c r="P44" s="39"/>
      <c r="Q44" s="39"/>
      <c r="R44" s="88">
        <f>IF((I43=0)*(I44=0)*(I46=0),W44,"")</f>
        <v>0</v>
      </c>
      <c r="S44" s="88">
        <f>IF((I43=0)*(I44=0)*(I45=0),X44,"")</f>
        <v>0</v>
      </c>
      <c r="T44" s="39"/>
      <c r="U44" s="50"/>
      <c r="V44" s="50"/>
      <c r="W44" s="50"/>
      <c r="X44" s="92"/>
    </row>
    <row r="45" spans="1:24" s="23" customFormat="1" ht="18" customHeight="1" x14ac:dyDescent="0.2">
      <c r="A45" s="99"/>
      <c r="B45" s="65"/>
      <c r="C45" s="65"/>
      <c r="D45" s="65"/>
      <c r="E45" s="65"/>
      <c r="F45" s="9"/>
      <c r="G45" s="65"/>
      <c r="H45" s="134"/>
      <c r="I45" s="63"/>
      <c r="J45" s="63"/>
      <c r="K45" s="88">
        <f>IF((I44=0)*(I45=0)*(I46=0),U45,"")</f>
        <v>0</v>
      </c>
      <c r="L45" s="89">
        <f>IF((I43=0)*(I45=0)*(I46=0),V45,"")</f>
        <v>0</v>
      </c>
      <c r="M45" s="39"/>
      <c r="N45" s="39"/>
      <c r="O45" s="39"/>
      <c r="P45" s="39"/>
      <c r="Q45" s="39"/>
      <c r="R45" s="39"/>
      <c r="S45" s="88">
        <f>IF((I43=0)*(I44=0)*(I45=0),X45,"")</f>
        <v>0</v>
      </c>
      <c r="T45" s="39"/>
      <c r="U45" s="50"/>
      <c r="V45" s="50"/>
      <c r="W45" s="50"/>
      <c r="X45" s="92"/>
    </row>
    <row r="46" spans="1:24" s="23" customFormat="1" ht="18" customHeight="1" x14ac:dyDescent="0.2">
      <c r="A46" s="99"/>
      <c r="B46" s="103" t="s">
        <v>53</v>
      </c>
      <c r="C46" s="65" t="s">
        <v>18</v>
      </c>
      <c r="D46" s="65"/>
      <c r="E46" s="65"/>
      <c r="F46" s="5">
        <v>0</v>
      </c>
      <c r="G46" s="65"/>
      <c r="H46" s="134"/>
      <c r="I46" s="63"/>
      <c r="J46" s="63"/>
      <c r="K46" s="88">
        <f>IF((I44=0)*(I45=0)*(I46=0),U46,"")</f>
        <v>0</v>
      </c>
      <c r="L46" s="89">
        <f>IF((I43=0)*(I45=0)*(I46=0),V46,"")</f>
        <v>0</v>
      </c>
      <c r="M46" s="39"/>
      <c r="N46" s="39"/>
      <c r="O46" s="39"/>
      <c r="P46" s="39"/>
      <c r="Q46" s="39"/>
      <c r="R46" s="88">
        <f>IF((I43=0)*(I44=0)*(I46=0),W46,"")</f>
        <v>0</v>
      </c>
      <c r="S46" s="39"/>
      <c r="T46" s="39"/>
      <c r="U46" s="50"/>
      <c r="V46" s="50"/>
      <c r="W46" s="50"/>
      <c r="X46" s="92"/>
    </row>
    <row r="47" spans="1:24" s="23" customFormat="1" ht="18" customHeight="1" x14ac:dyDescent="0.2">
      <c r="A47" s="99"/>
      <c r="B47" s="65"/>
      <c r="C47" s="65" t="s">
        <v>19</v>
      </c>
      <c r="D47" s="65"/>
      <c r="E47" s="65"/>
      <c r="F47" s="5">
        <v>0</v>
      </c>
      <c r="G47" s="65"/>
      <c r="H47" s="135"/>
      <c r="I47" s="63"/>
      <c r="J47" s="63"/>
      <c r="K47" s="94"/>
      <c r="L47" s="104"/>
      <c r="M47" s="39"/>
      <c r="N47" s="39"/>
      <c r="O47" s="39"/>
      <c r="P47" s="39"/>
      <c r="Q47" s="39"/>
      <c r="R47" s="94"/>
      <c r="S47" s="94"/>
      <c r="T47" s="39"/>
      <c r="U47" s="65"/>
      <c r="V47" s="65"/>
      <c r="W47" s="65"/>
      <c r="X47" s="65"/>
    </row>
    <row r="48" spans="1:24" s="23" customFormat="1" ht="18" customHeight="1" x14ac:dyDescent="0.2">
      <c r="A48" s="99"/>
      <c r="B48" s="65"/>
      <c r="C48" s="65" t="s">
        <v>20</v>
      </c>
      <c r="D48" s="65"/>
      <c r="E48" s="65"/>
      <c r="F48" s="5">
        <v>0</v>
      </c>
      <c r="G48" s="65"/>
      <c r="H48" s="65"/>
      <c r="I48" s="41"/>
      <c r="J48" s="41"/>
      <c r="K48" s="94"/>
      <c r="L48" s="104"/>
      <c r="M48" s="91"/>
      <c r="N48" s="91"/>
      <c r="O48" s="91"/>
      <c r="P48" s="91"/>
      <c r="Q48" s="91"/>
      <c r="R48" s="94"/>
      <c r="S48" s="94"/>
      <c r="T48" s="65"/>
      <c r="U48" s="65"/>
      <c r="V48" s="65"/>
      <c r="W48" s="65"/>
      <c r="X48" s="65"/>
    </row>
    <row r="49" spans="1:24" s="23" customFormat="1" ht="18" customHeight="1" x14ac:dyDescent="0.2">
      <c r="A49" s="99"/>
      <c r="B49" s="65"/>
      <c r="C49" s="65" t="s">
        <v>21</v>
      </c>
      <c r="D49" s="65"/>
      <c r="E49" s="65"/>
      <c r="F49" s="5">
        <v>0</v>
      </c>
      <c r="G49" s="65"/>
      <c r="H49" s="65"/>
      <c r="I49" s="41"/>
      <c r="J49" s="41"/>
      <c r="K49" s="94"/>
      <c r="L49" s="104"/>
      <c r="M49" s="91"/>
      <c r="N49" s="91"/>
      <c r="O49" s="91"/>
      <c r="P49" s="91"/>
      <c r="Q49" s="91"/>
      <c r="R49" s="94"/>
      <c r="S49" s="94"/>
      <c r="T49" s="65"/>
      <c r="U49" s="65"/>
      <c r="V49" s="65"/>
      <c r="W49" s="65"/>
      <c r="X49" s="65"/>
    </row>
    <row r="50" spans="1:24" s="23" customFormat="1" ht="18" customHeight="1" x14ac:dyDescent="0.2">
      <c r="A50" s="99"/>
      <c r="B50" s="65"/>
      <c r="C50" s="65" t="s">
        <v>22</v>
      </c>
      <c r="D50" s="65"/>
      <c r="E50" s="65"/>
      <c r="F50" s="5">
        <v>0</v>
      </c>
      <c r="G50" s="65"/>
      <c r="H50" s="65"/>
      <c r="I50" s="41"/>
      <c r="J50" s="41"/>
      <c r="K50" s="94"/>
      <c r="L50" s="104"/>
      <c r="M50" s="91"/>
      <c r="N50" s="91"/>
      <c r="O50" s="91"/>
      <c r="P50" s="91"/>
      <c r="Q50" s="91"/>
      <c r="R50" s="94"/>
      <c r="S50" s="94"/>
      <c r="T50" s="65"/>
      <c r="U50" s="65"/>
      <c r="V50" s="65"/>
      <c r="W50" s="65"/>
      <c r="X50" s="65"/>
    </row>
    <row r="51" spans="1:24" s="23" customFormat="1" ht="18" customHeight="1" x14ac:dyDescent="0.2">
      <c r="A51" s="99"/>
      <c r="B51" s="65"/>
      <c r="C51" s="65" t="s">
        <v>64</v>
      </c>
      <c r="D51" s="65"/>
      <c r="E51" s="65"/>
      <c r="F51" s="5">
        <v>0</v>
      </c>
      <c r="G51" s="65"/>
      <c r="H51" s="65"/>
      <c r="I51" s="41"/>
      <c r="J51" s="41"/>
      <c r="K51" s="94"/>
      <c r="L51" s="104"/>
      <c r="M51" s="91"/>
      <c r="N51" s="91"/>
      <c r="O51" s="91"/>
      <c r="P51" s="91"/>
      <c r="Q51" s="91"/>
      <c r="R51" s="94"/>
      <c r="S51" s="94"/>
      <c r="T51" s="65"/>
      <c r="U51" s="65"/>
      <c r="V51" s="65"/>
      <c r="W51" s="65"/>
      <c r="X51" s="65"/>
    </row>
    <row r="52" spans="1:24" s="23" customFormat="1" ht="11.25" customHeight="1" x14ac:dyDescent="0.2">
      <c r="A52" s="99"/>
      <c r="B52" s="65"/>
      <c r="C52" s="65"/>
      <c r="D52" s="65"/>
      <c r="E52" s="65"/>
      <c r="F52" s="9"/>
      <c r="G52" s="65"/>
      <c r="H52" s="65"/>
      <c r="I52" s="41"/>
      <c r="J52" s="41"/>
      <c r="K52" s="94"/>
      <c r="L52" s="104"/>
      <c r="M52" s="91"/>
      <c r="N52" s="91"/>
      <c r="O52" s="91"/>
      <c r="P52" s="91"/>
      <c r="Q52" s="91"/>
      <c r="R52" s="94"/>
      <c r="S52" s="94"/>
      <c r="T52" s="65"/>
      <c r="U52" s="65"/>
      <c r="V52" s="65"/>
      <c r="W52" s="65"/>
      <c r="X52" s="65"/>
    </row>
    <row r="53" spans="1:24" s="23" customFormat="1" ht="18" customHeight="1" x14ac:dyDescent="0.2">
      <c r="A53" s="99"/>
      <c r="B53" s="103" t="s">
        <v>54</v>
      </c>
      <c r="C53" s="65" t="s">
        <v>23</v>
      </c>
      <c r="D53" s="65"/>
      <c r="E53" s="65"/>
      <c r="F53" s="5">
        <v>0</v>
      </c>
      <c r="G53" s="65"/>
      <c r="H53" s="65"/>
      <c r="I53" s="41"/>
      <c r="J53" s="41"/>
      <c r="K53" s="94"/>
      <c r="L53" s="104"/>
      <c r="M53" s="91"/>
      <c r="N53" s="91"/>
      <c r="O53" s="91"/>
      <c r="P53" s="91"/>
      <c r="Q53" s="91"/>
      <c r="R53" s="94"/>
      <c r="S53" s="94"/>
      <c r="T53" s="65"/>
      <c r="U53" s="65"/>
      <c r="V53" s="65"/>
      <c r="W53" s="65"/>
      <c r="X53" s="65"/>
    </row>
    <row r="54" spans="1:24" s="23" customFormat="1" ht="18" customHeight="1" x14ac:dyDescent="0.2">
      <c r="A54" s="99"/>
      <c r="B54" s="65"/>
      <c r="C54" s="65" t="s">
        <v>24</v>
      </c>
      <c r="D54" s="65"/>
      <c r="E54" s="65"/>
      <c r="F54" s="5">
        <v>0</v>
      </c>
      <c r="G54" s="65"/>
      <c r="H54" s="65"/>
      <c r="I54" s="41"/>
      <c r="J54" s="41"/>
      <c r="K54" s="94"/>
      <c r="L54" s="104"/>
      <c r="M54" s="91"/>
      <c r="N54" s="91"/>
      <c r="O54" s="91"/>
      <c r="P54" s="91"/>
      <c r="Q54" s="91"/>
      <c r="R54" s="94"/>
      <c r="S54" s="94"/>
      <c r="T54" s="65"/>
      <c r="U54" s="65"/>
      <c r="V54" s="65"/>
      <c r="W54" s="65"/>
      <c r="X54" s="65"/>
    </row>
    <row r="55" spans="1:24" s="23" customFormat="1" ht="18" customHeight="1" x14ac:dyDescent="0.2">
      <c r="A55" s="99"/>
      <c r="B55" s="65"/>
      <c r="C55" s="65" t="s">
        <v>112</v>
      </c>
      <c r="D55" s="65"/>
      <c r="E55" s="65"/>
      <c r="F55" s="5">
        <v>0</v>
      </c>
      <c r="G55" s="65"/>
      <c r="H55" s="65"/>
      <c r="I55" s="41"/>
      <c r="J55" s="41"/>
      <c r="K55" s="94"/>
      <c r="L55" s="104"/>
      <c r="M55" s="91"/>
      <c r="N55" s="91"/>
      <c r="O55" s="91"/>
      <c r="P55" s="91"/>
      <c r="Q55" s="91"/>
      <c r="R55" s="94"/>
      <c r="S55" s="94"/>
      <c r="T55" s="65"/>
      <c r="U55" s="65"/>
      <c r="V55" s="65"/>
      <c r="W55" s="65"/>
      <c r="X55" s="65"/>
    </row>
    <row r="56" spans="1:24" s="23" customFormat="1" ht="18" customHeight="1" x14ac:dyDescent="0.2">
      <c r="A56" s="99"/>
      <c r="B56" s="65"/>
      <c r="C56" s="65" t="s">
        <v>104</v>
      </c>
      <c r="D56" s="65"/>
      <c r="E56" s="65"/>
      <c r="F56" s="5">
        <v>0</v>
      </c>
      <c r="G56" s="65"/>
      <c r="H56" s="65"/>
      <c r="I56" s="41"/>
      <c r="J56" s="41"/>
      <c r="K56" s="94"/>
      <c r="L56" s="104"/>
      <c r="M56" s="91"/>
      <c r="N56" s="91"/>
      <c r="O56" s="91"/>
      <c r="P56" s="91"/>
      <c r="Q56" s="91"/>
      <c r="R56" s="94"/>
      <c r="S56" s="94"/>
      <c r="T56" s="65"/>
      <c r="U56" s="65"/>
      <c r="V56" s="65"/>
      <c r="W56" s="65"/>
      <c r="X56" s="65"/>
    </row>
    <row r="57" spans="1:24" s="23" customFormat="1" ht="18" customHeight="1" x14ac:dyDescent="0.2">
      <c r="A57" s="99"/>
      <c r="B57" s="65"/>
      <c r="C57" s="65" t="s">
        <v>105</v>
      </c>
      <c r="D57" s="65"/>
      <c r="E57" s="65"/>
      <c r="F57" s="5">
        <v>0</v>
      </c>
      <c r="G57" s="65"/>
      <c r="H57" s="65"/>
      <c r="I57" s="41"/>
      <c r="J57" s="41"/>
      <c r="K57" s="94"/>
      <c r="L57" s="104"/>
      <c r="M57" s="91"/>
      <c r="N57" s="91"/>
      <c r="O57" s="91"/>
      <c r="P57" s="91"/>
      <c r="Q57" s="91"/>
      <c r="R57" s="94"/>
      <c r="S57" s="94"/>
      <c r="T57" s="65"/>
      <c r="U57" s="65"/>
      <c r="V57" s="65"/>
      <c r="W57" s="65"/>
      <c r="X57" s="65"/>
    </row>
    <row r="58" spans="1:24" s="23" customFormat="1" ht="18" customHeight="1" x14ac:dyDescent="0.2">
      <c r="A58" s="99"/>
      <c r="B58" s="65"/>
      <c r="C58" s="65" t="s">
        <v>99</v>
      </c>
      <c r="D58" s="65"/>
      <c r="E58" s="65"/>
      <c r="F58" s="5">
        <v>0</v>
      </c>
      <c r="G58" s="65"/>
      <c r="H58" s="65"/>
      <c r="I58" s="41"/>
      <c r="J58" s="41"/>
      <c r="K58" s="94"/>
      <c r="L58" s="104"/>
      <c r="M58" s="91"/>
      <c r="N58" s="91"/>
      <c r="O58" s="91"/>
      <c r="P58" s="91"/>
      <c r="Q58" s="91"/>
      <c r="R58" s="94"/>
      <c r="S58" s="94"/>
      <c r="T58" s="65"/>
      <c r="U58" s="65"/>
      <c r="V58" s="65"/>
      <c r="W58" s="65"/>
      <c r="X58" s="65"/>
    </row>
    <row r="59" spans="1:24" s="23" customFormat="1" ht="18" customHeight="1" x14ac:dyDescent="0.2">
      <c r="A59" s="99"/>
      <c r="B59" s="65"/>
      <c r="C59" s="65" t="s">
        <v>25</v>
      </c>
      <c r="D59" s="65"/>
      <c r="E59" s="65"/>
      <c r="F59" s="5">
        <v>0</v>
      </c>
      <c r="G59" s="65"/>
      <c r="H59" s="65"/>
      <c r="I59" s="41"/>
      <c r="J59" s="41"/>
      <c r="K59" s="94"/>
      <c r="L59" s="104"/>
      <c r="M59" s="91"/>
      <c r="N59" s="91"/>
      <c r="O59" s="91"/>
      <c r="P59" s="91"/>
      <c r="Q59" s="91"/>
      <c r="R59" s="94"/>
      <c r="S59" s="94"/>
      <c r="T59" s="65"/>
      <c r="U59" s="65"/>
      <c r="V59" s="65"/>
      <c r="W59" s="65"/>
      <c r="X59" s="65"/>
    </row>
    <row r="60" spans="1:24" s="23" customFormat="1" ht="18" customHeight="1" x14ac:dyDescent="0.2">
      <c r="A60" s="99"/>
      <c r="B60" s="65"/>
      <c r="C60" s="65" t="s">
        <v>26</v>
      </c>
      <c r="D60" s="65"/>
      <c r="E60" s="65"/>
      <c r="F60" s="5">
        <v>0</v>
      </c>
      <c r="G60" s="65"/>
      <c r="H60" s="65"/>
      <c r="I60" s="41"/>
      <c r="J60" s="41"/>
      <c r="K60" s="94"/>
      <c r="L60" s="104"/>
      <c r="M60" s="91"/>
      <c r="N60" s="91"/>
      <c r="O60" s="91"/>
      <c r="P60" s="91"/>
      <c r="Q60" s="91"/>
      <c r="R60" s="94"/>
      <c r="S60" s="94"/>
      <c r="T60" s="65"/>
      <c r="U60" s="65"/>
      <c r="V60" s="65"/>
      <c r="W60" s="65"/>
      <c r="X60" s="65"/>
    </row>
    <row r="61" spans="1:24" s="23" customFormat="1" ht="18" customHeight="1" x14ac:dyDescent="0.2">
      <c r="A61" s="99"/>
      <c r="B61" s="65"/>
      <c r="C61" s="65"/>
      <c r="D61" s="65"/>
      <c r="E61" s="65"/>
      <c r="F61" s="9"/>
      <c r="G61" s="65"/>
      <c r="H61" s="65"/>
      <c r="I61" s="41"/>
      <c r="J61" s="41"/>
      <c r="K61" s="94"/>
      <c r="L61" s="104"/>
      <c r="M61" s="91"/>
      <c r="N61" s="91"/>
      <c r="O61" s="91"/>
      <c r="P61" s="91"/>
      <c r="Q61" s="91"/>
      <c r="R61" s="94"/>
      <c r="S61" s="94"/>
      <c r="T61" s="65"/>
      <c r="U61" s="65"/>
      <c r="V61" s="65"/>
      <c r="W61" s="65"/>
      <c r="X61" s="65"/>
    </row>
    <row r="62" spans="1:24" s="23" customFormat="1" ht="18" customHeight="1" x14ac:dyDescent="0.2">
      <c r="A62" s="99"/>
      <c r="B62" s="103" t="s">
        <v>55</v>
      </c>
      <c r="C62" s="65" t="s">
        <v>65</v>
      </c>
      <c r="D62" s="65"/>
      <c r="E62" s="65"/>
      <c r="F62" s="5">
        <v>0</v>
      </c>
      <c r="G62" s="65"/>
      <c r="H62" s="143" t="s">
        <v>76</v>
      </c>
      <c r="I62" s="155" t="s">
        <v>127</v>
      </c>
      <c r="J62" s="155" t="s">
        <v>128</v>
      </c>
      <c r="K62" s="39"/>
      <c r="L62" s="107"/>
      <c r="M62" s="39"/>
      <c r="N62" s="39"/>
      <c r="O62" s="39"/>
      <c r="P62" s="39"/>
      <c r="Q62" s="39"/>
      <c r="R62" s="39"/>
      <c r="S62" s="39"/>
      <c r="T62" s="39"/>
      <c r="U62" s="65"/>
      <c r="V62" s="65"/>
      <c r="W62" s="65"/>
      <c r="X62" s="65"/>
    </row>
    <row r="63" spans="1:24" s="23" customFormat="1" ht="18" customHeight="1" x14ac:dyDescent="0.2">
      <c r="A63" s="99"/>
      <c r="B63" s="65"/>
      <c r="C63" s="65" t="s">
        <v>27</v>
      </c>
      <c r="D63" s="65"/>
      <c r="E63" s="65"/>
      <c r="F63" s="5">
        <v>0</v>
      </c>
      <c r="G63" s="65"/>
      <c r="H63" s="144"/>
      <c r="I63" s="156"/>
      <c r="J63" s="156"/>
      <c r="K63" s="39"/>
      <c r="L63" s="107"/>
      <c r="M63" s="39"/>
      <c r="N63" s="39"/>
      <c r="O63" s="39"/>
      <c r="P63" s="39"/>
      <c r="Q63" s="39"/>
      <c r="R63" s="39"/>
      <c r="S63" s="39"/>
      <c r="T63" s="39"/>
      <c r="U63" s="45"/>
      <c r="V63" s="45"/>
      <c r="W63" s="45"/>
      <c r="X63" s="45"/>
    </row>
    <row r="64" spans="1:24" s="23" customFormat="1" ht="18" customHeight="1" x14ac:dyDescent="0.2">
      <c r="A64" s="99"/>
      <c r="B64" s="65"/>
      <c r="C64" s="65" t="s">
        <v>28</v>
      </c>
      <c r="D64" s="65"/>
      <c r="E64" s="65"/>
      <c r="F64" s="5">
        <v>0</v>
      </c>
      <c r="G64" s="65"/>
      <c r="H64" s="44"/>
      <c r="I64" s="120"/>
      <c r="J64" s="121"/>
      <c r="K64" s="128"/>
      <c r="L64" s="108"/>
      <c r="M64" s="129"/>
      <c r="N64" s="39"/>
      <c r="O64" s="39"/>
      <c r="P64" s="130" t="s">
        <v>126</v>
      </c>
      <c r="Q64" s="130" t="s">
        <v>122</v>
      </c>
      <c r="R64" s="130" t="s">
        <v>123</v>
      </c>
      <c r="S64" s="130" t="s">
        <v>124</v>
      </c>
      <c r="T64" s="130" t="s">
        <v>125</v>
      </c>
      <c r="U64" s="45"/>
      <c r="V64" s="48"/>
      <c r="W64" s="45"/>
      <c r="X64" s="48"/>
    </row>
    <row r="65" spans="1:24" s="23" customFormat="1" ht="18" customHeight="1" x14ac:dyDescent="0.2">
      <c r="A65" s="99"/>
      <c r="B65" s="65"/>
      <c r="C65" s="65" t="s">
        <v>29</v>
      </c>
      <c r="D65" s="65"/>
      <c r="E65" s="65"/>
      <c r="F65" s="5">
        <v>0</v>
      </c>
      <c r="G65" s="65"/>
      <c r="H65" s="122" t="s">
        <v>129</v>
      </c>
      <c r="I65" s="123">
        <v>0</v>
      </c>
      <c r="J65" s="16" t="str">
        <f>IF((K65="")*(M65="")*(N65="")*(O65=""),L65,(IF((K65="")*(L65="")*(N65="")*(O65=""),M65,(IF((K65="")*(L65="")*(M65="")*(O65=""),N65,(IF((K65="")*(L65="")*(M65="")*(N65=""),O65,(IF((L65="")*(M65="")*(N65="")*(O65=""),K65,"")))))))))</f>
        <v/>
      </c>
      <c r="K65" s="131"/>
      <c r="L65" s="89">
        <f>IF((I65=0)*(I68=0)*(I69=0)*(I67=0),Q65,"")</f>
        <v>0</v>
      </c>
      <c r="M65" s="88">
        <f>IF((I65=0)*(I68=0)*(I69=0)*(I66=0),R65,"")</f>
        <v>0</v>
      </c>
      <c r="N65" s="88">
        <f>IF((I65=0)*(I67=0)*(I69=0)*(I66=0),S65,"")</f>
        <v>0</v>
      </c>
      <c r="O65" s="88">
        <f>IF((I65=0)*(I67=0)*(I68=0)*(I66=0),T65,"")</f>
        <v>0</v>
      </c>
      <c r="P65" s="90"/>
      <c r="Q65" s="130">
        <f>I66*4</f>
        <v>0</v>
      </c>
      <c r="R65" s="130">
        <f>(I67/12)*626</f>
        <v>0</v>
      </c>
      <c r="S65" s="130">
        <f>(I68/12)*313</f>
        <v>0</v>
      </c>
      <c r="T65" s="130">
        <f>I69*12</f>
        <v>0</v>
      </c>
      <c r="U65" s="48"/>
      <c r="V65" s="45"/>
      <c r="W65" s="48"/>
      <c r="X65" s="136"/>
    </row>
    <row r="66" spans="1:24" s="23" customFormat="1" ht="18" customHeight="1" x14ac:dyDescent="0.2">
      <c r="A66" s="99"/>
      <c r="B66" s="65"/>
      <c r="C66" s="65" t="s">
        <v>82</v>
      </c>
      <c r="D66" s="65"/>
      <c r="E66" s="65"/>
      <c r="F66" s="5">
        <v>0</v>
      </c>
      <c r="G66" s="65"/>
      <c r="H66" s="124" t="s">
        <v>130</v>
      </c>
      <c r="I66" s="123">
        <v>0</v>
      </c>
      <c r="J66" s="16" t="str">
        <f>IF((K66="")*(M66="")*(N66="")*(O66=""),L66,(IF((K66="")*(L66="")*(N66="")*(O66=""),M66,(IF((K66="")*(L66="")*(M66="")*(O66=""),N66,(IF((K66="")*(L66="")*(M66="")*(N66=""),O66,(IF((L66="")*(M66="")*(N66="")*(O66=""),K66,"")))))))))</f>
        <v/>
      </c>
      <c r="K66" s="132">
        <f>IF((I66=0)*(I67=0)*(I68=0)*(I69=0),P66,"")</f>
        <v>0</v>
      </c>
      <c r="L66" s="89"/>
      <c r="M66" s="88">
        <f>IF((I66=0)*(I68=0)*(I69=0)*(I65=0),R66,"")</f>
        <v>0</v>
      </c>
      <c r="N66" s="88">
        <f>IF((I67=0)*(I66=0)*(I69=0)*(I65=0),S66,"")</f>
        <v>0</v>
      </c>
      <c r="O66" s="88">
        <f>IF((I66=0)*(I68=0)*(I65=0)*(I67=0),T66,"")</f>
        <v>0</v>
      </c>
      <c r="P66" s="90">
        <f>I65/4</f>
        <v>0</v>
      </c>
      <c r="Q66" s="90"/>
      <c r="R66" s="130">
        <f>(I67/12)*156.5</f>
        <v>0</v>
      </c>
      <c r="S66" s="130">
        <f>(I68/12)*78.25</f>
        <v>0</v>
      </c>
      <c r="T66" s="130">
        <f>I69*3</f>
        <v>0</v>
      </c>
      <c r="U66" s="48"/>
      <c r="V66" s="48"/>
      <c r="W66" s="45"/>
      <c r="X66" s="136"/>
    </row>
    <row r="67" spans="1:24" s="23" customFormat="1" ht="18" customHeight="1" x14ac:dyDescent="0.2">
      <c r="A67" s="99"/>
      <c r="B67" s="65"/>
      <c r="C67" s="65" t="s">
        <v>100</v>
      </c>
      <c r="D67" s="65"/>
      <c r="E67" s="65"/>
      <c r="F67" s="5">
        <v>0</v>
      </c>
      <c r="G67" s="65"/>
      <c r="H67" s="125" t="s">
        <v>77</v>
      </c>
      <c r="I67" s="123">
        <v>0</v>
      </c>
      <c r="J67" s="16" t="str">
        <f>IF((K67="")*(M67="")*(N67="")*(O67=""),L67,(IF((K67="")*(L67="")*(N67="")*(O67=""),M67,(IF((K67="")*(L67="")*(M67="")*(O67=""),N67,(IF((K67="")*(L67="")*(M67="")*(N67=""),O67,(IF((L67="")*(M67="")*(N67="")*(O67=""),K67,"")))))))))</f>
        <v/>
      </c>
      <c r="K67" s="132">
        <f>IF((I67=0)*(I68=0)*(I69=0)*(I66=0),P67,"")</f>
        <v>0</v>
      </c>
      <c r="L67" s="89">
        <f>IF((I67=0)*(I68=0)*(I69=0)*(I65=0),Q67,"")</f>
        <v>0</v>
      </c>
      <c r="M67" s="88"/>
      <c r="N67" s="88">
        <f>IF((I65=0)*(I67=0)*(I69=0)*(I66=0),S67,"")</f>
        <v>0</v>
      </c>
      <c r="O67" s="88">
        <f>IF((I67=0)*(I65=0)*(I66=0)*(I68=0),T67,"")</f>
        <v>0</v>
      </c>
      <c r="P67" s="130">
        <f>(I65*12)/626</f>
        <v>0</v>
      </c>
      <c r="Q67" s="130">
        <f>((I66*4)*12)/626</f>
        <v>0</v>
      </c>
      <c r="R67" s="130"/>
      <c r="S67" s="130">
        <f>I68/2</f>
        <v>0</v>
      </c>
      <c r="T67" s="130">
        <f>(T65*12)/626</f>
        <v>0</v>
      </c>
      <c r="U67" s="48"/>
      <c r="V67" s="136"/>
      <c r="W67" s="48"/>
      <c r="X67" s="45"/>
    </row>
    <row r="68" spans="1:24" s="23" customFormat="1" ht="18" customHeight="1" x14ac:dyDescent="0.2">
      <c r="A68" s="99"/>
      <c r="B68" s="65"/>
      <c r="C68" s="65" t="s">
        <v>83</v>
      </c>
      <c r="D68" s="65"/>
      <c r="E68" s="65"/>
      <c r="F68" s="5">
        <v>0</v>
      </c>
      <c r="G68" s="65"/>
      <c r="H68" s="125" t="s">
        <v>78</v>
      </c>
      <c r="I68" s="123">
        <v>0</v>
      </c>
      <c r="J68" s="16" t="str">
        <f>IF((K68="")*(M68="")*(N68="")*(O68=""),L68,(IF((K68="")*(L68="")*(N68="")*(O68=""),M68,(IF((K68="")*(L68="")*(M68="")*(O68=""),N68,(IF((K68="")*(L68="")*(M68="")*(N68=""),O68,(IF((L68="")*(M68="")*(N68="")*(O68=""),K68,"")))))))))</f>
        <v/>
      </c>
      <c r="K68" s="132">
        <f>IF((I67=0)*(I68=0)*(I69=0)*(I66=0),P68,"")</f>
        <v>0</v>
      </c>
      <c r="L68" s="89">
        <f>IF((I68=0)*(I69=0)*(I67=0)*(I65=0),Q68,"")</f>
        <v>0</v>
      </c>
      <c r="M68" s="88">
        <f>IF((I65=0)*(I68=0)*(I69=0)*(I66=0),R68,"")</f>
        <v>0</v>
      </c>
      <c r="N68" s="88"/>
      <c r="O68" s="88">
        <f>IF((I68=0)*(I66=0)*(I67=0)*(I65=0),T68,"")</f>
        <v>0</v>
      </c>
      <c r="P68" s="130">
        <f>(I65*12)/313</f>
        <v>0</v>
      </c>
      <c r="Q68" s="130">
        <f>((I66*4)*12)/313</f>
        <v>0</v>
      </c>
      <c r="R68" s="130">
        <f>I67*2</f>
        <v>0</v>
      </c>
      <c r="S68" s="130"/>
      <c r="T68" s="130">
        <f>(T65*12)/313</f>
        <v>0</v>
      </c>
      <c r="U68" s="45"/>
      <c r="V68" s="45"/>
      <c r="W68" s="45"/>
      <c r="X68" s="45"/>
    </row>
    <row r="69" spans="1:24" s="23" customFormat="1" ht="18" customHeight="1" x14ac:dyDescent="0.2">
      <c r="A69" s="99"/>
      <c r="B69" s="65"/>
      <c r="C69" s="65"/>
      <c r="D69" s="65"/>
      <c r="E69" s="65"/>
      <c r="F69" s="9"/>
      <c r="G69" s="65"/>
      <c r="H69" s="125" t="s">
        <v>79</v>
      </c>
      <c r="I69" s="123">
        <v>0</v>
      </c>
      <c r="J69" s="16" t="str">
        <f>IF((K69="")*(M69="")*(N69="")*(O69=""),L69,(IF((K69="")*(L69="")*(N69="")*(O69=""),M69,(IF((K69="")*(L69="")*(M69="")*(O69=""),N69,(IF((K69="")*(L69="")*(M69="")*(N69=""),O69,(IF((L69="")*(M69="")*(N69="")*(O69=""),K69,"")))))))))</f>
        <v/>
      </c>
      <c r="K69" s="132">
        <f>IF((I67=0)*(I68=0)*(I69=0)*(I66=0),P69,"")</f>
        <v>0</v>
      </c>
      <c r="L69" s="89">
        <f>IF((I69=0)*(I65=0)*(I68=0)*(I67=0),Q69,"")</f>
        <v>0</v>
      </c>
      <c r="M69" s="88">
        <f>IF((I65=0)*(I68=0)*(I69=0)*(I66=0),R69,"")</f>
        <v>0</v>
      </c>
      <c r="N69" s="88">
        <f>IF((I65=0)*(I67=0)*(I69=0)*(I66=0),S69,"")</f>
        <v>0</v>
      </c>
      <c r="O69" s="133"/>
      <c r="P69" s="130">
        <f>I65/12</f>
        <v>0</v>
      </c>
      <c r="Q69" s="130">
        <f>I66/3</f>
        <v>0</v>
      </c>
      <c r="R69" s="130">
        <f>R65/12</f>
        <v>0</v>
      </c>
      <c r="S69" s="140">
        <f>S65/12</f>
        <v>0</v>
      </c>
      <c r="T69" s="130"/>
      <c r="U69" s="92"/>
      <c r="V69" s="50"/>
      <c r="W69" s="50"/>
      <c r="X69" s="92"/>
    </row>
    <row r="70" spans="1:24" s="23" customFormat="1" ht="18" customHeight="1" x14ac:dyDescent="0.2">
      <c r="A70" s="99"/>
      <c r="B70" s="103" t="s">
        <v>56</v>
      </c>
      <c r="C70" s="65" t="s">
        <v>30</v>
      </c>
      <c r="D70" s="65"/>
      <c r="E70" s="65"/>
      <c r="F70" s="5">
        <v>0</v>
      </c>
      <c r="G70" s="65"/>
      <c r="H70" s="126"/>
      <c r="I70" s="127"/>
      <c r="J70" s="18"/>
      <c r="K70" s="88">
        <f>IF((I70=0)*(I71=0)*(I72=0),U70,"")</f>
        <v>0</v>
      </c>
      <c r="L70" s="108"/>
      <c r="M70" s="39"/>
      <c r="N70" s="39"/>
      <c r="O70" s="39"/>
      <c r="P70" s="39"/>
      <c r="Q70" s="39"/>
      <c r="R70" s="88">
        <f>IF((I69=0)*(I70=0)*(I72=0),W70,"")</f>
        <v>0</v>
      </c>
      <c r="S70" s="88">
        <f>IF((I69=0)*(I70=0)*(I71=0),X70,"")</f>
        <v>0</v>
      </c>
      <c r="T70" s="39"/>
      <c r="U70" s="50"/>
      <c r="V70" s="50"/>
      <c r="W70" s="50"/>
      <c r="X70" s="92"/>
    </row>
    <row r="71" spans="1:24" s="23" customFormat="1" ht="18" customHeight="1" x14ac:dyDescent="0.2">
      <c r="A71" s="99"/>
      <c r="B71" s="65"/>
      <c r="C71" s="65"/>
      <c r="D71" s="65"/>
      <c r="E71" s="65"/>
      <c r="F71" s="9"/>
      <c r="G71" s="65"/>
      <c r="H71" s="134"/>
      <c r="I71" s="63"/>
      <c r="J71" s="63"/>
      <c r="K71" s="88">
        <f>IF((I70=0)*(I71=0)*(I72=0),U71,"")</f>
        <v>0</v>
      </c>
      <c r="L71" s="89">
        <f>IF((I69=0)*(I71=0)*(I72=0),V71,"")</f>
        <v>0</v>
      </c>
      <c r="M71" s="39"/>
      <c r="N71" s="39"/>
      <c r="O71" s="39"/>
      <c r="P71" s="39"/>
      <c r="Q71" s="39"/>
      <c r="R71" s="39"/>
      <c r="S71" s="88">
        <f>IF((I69=0)*(I70=0)*(I71=0),X71,"")</f>
        <v>0</v>
      </c>
      <c r="T71" s="39"/>
      <c r="U71" s="50"/>
      <c r="V71" s="50"/>
      <c r="W71" s="50"/>
      <c r="X71" s="92"/>
    </row>
    <row r="72" spans="1:24" s="23" customFormat="1" ht="18" customHeight="1" x14ac:dyDescent="0.2">
      <c r="A72" s="99"/>
      <c r="B72" s="103" t="s">
        <v>31</v>
      </c>
      <c r="C72" s="65" t="s">
        <v>134</v>
      </c>
      <c r="D72" s="65"/>
      <c r="E72" s="65"/>
      <c r="F72" s="5">
        <v>0</v>
      </c>
      <c r="G72" s="65"/>
      <c r="H72" s="134"/>
      <c r="I72" s="63"/>
      <c r="J72" s="63"/>
      <c r="K72" s="88">
        <f>IF((I70=0)*(I71=0)*(I72=0),U72,"")</f>
        <v>0</v>
      </c>
      <c r="L72" s="89">
        <f>IF((I69=0)*(I71=0)*(I72=0),V72,"")</f>
        <v>0</v>
      </c>
      <c r="M72" s="39"/>
      <c r="N72" s="39"/>
      <c r="O72" s="39"/>
      <c r="P72" s="39"/>
      <c r="Q72" s="39"/>
      <c r="R72" s="88">
        <f>IF((I69=0)*(I70=0)*(I72=0),W72,"")</f>
        <v>0</v>
      </c>
      <c r="S72" s="39"/>
      <c r="T72" s="39"/>
      <c r="U72" s="50"/>
      <c r="V72" s="50"/>
      <c r="W72" s="50"/>
      <c r="X72" s="92"/>
    </row>
    <row r="73" spans="1:24" s="23" customFormat="1" ht="18" customHeight="1" x14ac:dyDescent="0.2">
      <c r="A73" s="99"/>
      <c r="B73" s="65"/>
      <c r="C73" s="65" t="s">
        <v>32</v>
      </c>
      <c r="D73" s="65"/>
      <c r="E73" s="65"/>
      <c r="F73" s="5">
        <v>0</v>
      </c>
      <c r="G73" s="65"/>
      <c r="H73" s="135"/>
      <c r="I73" s="63"/>
      <c r="J73" s="63"/>
      <c r="K73" s="94"/>
      <c r="L73" s="104"/>
      <c r="M73" s="39"/>
      <c r="N73" s="39"/>
      <c r="O73" s="39"/>
      <c r="P73" s="39"/>
      <c r="Q73" s="39"/>
      <c r="R73" s="94"/>
      <c r="S73" s="94"/>
      <c r="T73" s="39"/>
      <c r="U73" s="65"/>
      <c r="V73" s="65"/>
      <c r="W73" s="65"/>
      <c r="X73" s="65"/>
    </row>
    <row r="74" spans="1:24" s="23" customFormat="1" ht="18" customHeight="1" x14ac:dyDescent="0.2">
      <c r="A74" s="99"/>
      <c r="B74" s="65"/>
      <c r="C74" s="65" t="s">
        <v>33</v>
      </c>
      <c r="D74" s="65"/>
      <c r="E74" s="65"/>
      <c r="F74" s="5">
        <v>0</v>
      </c>
      <c r="G74" s="65"/>
      <c r="H74" s="65"/>
      <c r="I74" s="41"/>
      <c r="J74" s="41"/>
      <c r="K74" s="94"/>
      <c r="L74" s="104"/>
      <c r="M74" s="91"/>
      <c r="N74" s="91"/>
      <c r="O74" s="91"/>
      <c r="P74" s="91"/>
      <c r="Q74" s="91"/>
      <c r="R74" s="94"/>
      <c r="S74" s="94"/>
      <c r="T74" s="65"/>
      <c r="U74" s="65"/>
      <c r="V74" s="65"/>
      <c r="W74" s="65"/>
      <c r="X74" s="65"/>
    </row>
    <row r="75" spans="1:24" s="23" customFormat="1" ht="18" customHeight="1" x14ac:dyDescent="0.2">
      <c r="A75" s="99"/>
      <c r="B75" s="65"/>
      <c r="C75" s="65" t="s">
        <v>34</v>
      </c>
      <c r="D75" s="65"/>
      <c r="E75" s="65"/>
      <c r="F75" s="5">
        <v>0</v>
      </c>
      <c r="G75" s="65"/>
      <c r="H75" s="65"/>
      <c r="I75" s="41"/>
      <c r="J75" s="41"/>
      <c r="K75" s="94"/>
      <c r="L75" s="104"/>
      <c r="M75" s="91"/>
      <c r="N75" s="91"/>
      <c r="O75" s="91"/>
      <c r="P75" s="91"/>
      <c r="Q75" s="91"/>
      <c r="R75" s="94"/>
      <c r="S75" s="94"/>
      <c r="T75" s="65"/>
      <c r="U75" s="65"/>
      <c r="V75" s="65"/>
      <c r="W75" s="65"/>
      <c r="X75" s="65"/>
    </row>
    <row r="76" spans="1:24" s="23" customFormat="1" ht="18" customHeight="1" x14ac:dyDescent="0.2">
      <c r="A76" s="99"/>
      <c r="B76" s="65"/>
      <c r="C76" s="65" t="s">
        <v>35</v>
      </c>
      <c r="D76" s="65"/>
      <c r="E76" s="65"/>
      <c r="F76" s="5">
        <v>0</v>
      </c>
      <c r="G76" s="65"/>
      <c r="H76" s="65"/>
      <c r="I76" s="41"/>
      <c r="J76" s="41"/>
      <c r="K76" s="94"/>
      <c r="L76" s="104"/>
      <c r="M76" s="91"/>
      <c r="N76" s="91"/>
      <c r="O76" s="91"/>
      <c r="P76" s="91"/>
      <c r="Q76" s="91"/>
      <c r="R76" s="94"/>
      <c r="S76" s="94"/>
      <c r="T76" s="65"/>
      <c r="U76" s="65"/>
      <c r="V76" s="65"/>
      <c r="W76" s="65"/>
      <c r="X76" s="65"/>
    </row>
    <row r="77" spans="1:24" s="23" customFormat="1" ht="18" customHeight="1" x14ac:dyDescent="0.2">
      <c r="A77" s="99"/>
      <c r="B77" s="65"/>
      <c r="C77" s="65" t="s">
        <v>36</v>
      </c>
      <c r="D77" s="65"/>
      <c r="E77" s="65"/>
      <c r="F77" s="5">
        <v>0</v>
      </c>
      <c r="G77" s="65"/>
      <c r="H77" s="65"/>
      <c r="I77" s="41"/>
      <c r="J77" s="41"/>
      <c r="K77" s="94"/>
      <c r="L77" s="104"/>
      <c r="M77" s="91"/>
      <c r="N77" s="91"/>
      <c r="O77" s="91"/>
      <c r="P77" s="91"/>
      <c r="Q77" s="91"/>
      <c r="R77" s="94"/>
      <c r="S77" s="94"/>
      <c r="T77" s="65"/>
      <c r="U77" s="65"/>
      <c r="V77" s="65"/>
      <c r="W77" s="65"/>
      <c r="X77" s="65"/>
    </row>
    <row r="78" spans="1:24" s="23" customFormat="1" ht="18" customHeight="1" x14ac:dyDescent="0.2">
      <c r="A78" s="99"/>
      <c r="B78" s="65"/>
      <c r="C78" s="65" t="s">
        <v>37</v>
      </c>
      <c r="D78" s="65"/>
      <c r="E78" s="65"/>
      <c r="F78" s="5">
        <v>0</v>
      </c>
      <c r="G78" s="65"/>
      <c r="H78" s="65"/>
      <c r="I78" s="41"/>
      <c r="J78" s="41"/>
      <c r="K78" s="94"/>
      <c r="L78" s="104"/>
      <c r="M78" s="91"/>
      <c r="N78" s="91"/>
      <c r="O78" s="91"/>
      <c r="P78" s="91"/>
      <c r="Q78" s="91"/>
      <c r="R78" s="94"/>
      <c r="S78" s="94"/>
      <c r="T78" s="65"/>
      <c r="U78" s="65"/>
      <c r="V78" s="65"/>
      <c r="W78" s="65"/>
      <c r="X78" s="65"/>
    </row>
    <row r="79" spans="1:24" s="23" customFormat="1" ht="18" customHeight="1" x14ac:dyDescent="0.2">
      <c r="A79" s="99"/>
      <c r="B79" s="65"/>
      <c r="C79" s="65" t="s">
        <v>84</v>
      </c>
      <c r="D79" s="65"/>
      <c r="E79" s="65"/>
      <c r="F79" s="5">
        <v>0</v>
      </c>
      <c r="G79" s="65"/>
      <c r="H79" s="65"/>
      <c r="I79" s="41"/>
      <c r="J79" s="41"/>
      <c r="K79" s="94"/>
      <c r="L79" s="104"/>
      <c r="M79" s="91"/>
      <c r="N79" s="91"/>
      <c r="O79" s="91"/>
      <c r="P79" s="91"/>
      <c r="Q79" s="91"/>
      <c r="R79" s="94"/>
      <c r="S79" s="94"/>
      <c r="T79" s="65"/>
      <c r="U79" s="65"/>
      <c r="V79" s="65"/>
      <c r="W79" s="65"/>
      <c r="X79" s="65"/>
    </row>
    <row r="80" spans="1:24" s="23" customFormat="1" ht="18" customHeight="1" x14ac:dyDescent="0.2">
      <c r="A80" s="99"/>
      <c r="B80" s="65"/>
      <c r="C80" s="65" t="s">
        <v>101</v>
      </c>
      <c r="D80" s="65"/>
      <c r="E80" s="65"/>
      <c r="F80" s="5">
        <v>0</v>
      </c>
      <c r="G80" s="65"/>
      <c r="H80" s="65"/>
      <c r="I80" s="41"/>
      <c r="J80" s="41"/>
      <c r="K80" s="94"/>
      <c r="L80" s="104"/>
      <c r="M80" s="91"/>
      <c r="N80" s="91"/>
      <c r="O80" s="91"/>
      <c r="P80" s="91"/>
      <c r="Q80" s="91"/>
      <c r="R80" s="94"/>
      <c r="S80" s="94"/>
      <c r="T80" s="65"/>
      <c r="U80" s="65"/>
      <c r="V80" s="65"/>
      <c r="W80" s="65"/>
      <c r="X80" s="65"/>
    </row>
    <row r="81" spans="1:24" s="23" customFormat="1" ht="18" customHeight="1" x14ac:dyDescent="0.2">
      <c r="A81" s="99"/>
      <c r="B81" s="65"/>
      <c r="C81" s="65" t="s">
        <v>38</v>
      </c>
      <c r="D81" s="65"/>
      <c r="E81" s="65"/>
      <c r="F81" s="5">
        <v>0</v>
      </c>
      <c r="G81" s="65"/>
      <c r="H81" s="65"/>
      <c r="I81" s="41"/>
      <c r="J81" s="41"/>
      <c r="K81" s="94"/>
      <c r="L81" s="104"/>
      <c r="M81" s="91"/>
      <c r="N81" s="91"/>
      <c r="O81" s="91"/>
      <c r="P81" s="91"/>
      <c r="Q81" s="91"/>
      <c r="R81" s="94"/>
      <c r="S81" s="94"/>
      <c r="T81" s="65"/>
      <c r="U81" s="65"/>
      <c r="V81" s="65"/>
      <c r="W81" s="65"/>
      <c r="X81" s="65"/>
    </row>
    <row r="82" spans="1:24" s="23" customFormat="1" ht="18" customHeight="1" x14ac:dyDescent="0.2">
      <c r="A82" s="99"/>
      <c r="B82" s="65"/>
      <c r="C82" s="65" t="s">
        <v>39</v>
      </c>
      <c r="D82" s="65"/>
      <c r="E82" s="65"/>
      <c r="F82" s="5">
        <v>0</v>
      </c>
      <c r="G82" s="65"/>
      <c r="H82" s="65"/>
      <c r="I82" s="41"/>
      <c r="J82" s="41"/>
      <c r="K82" s="94"/>
      <c r="L82" s="104"/>
      <c r="M82" s="91"/>
      <c r="N82" s="91"/>
      <c r="O82" s="91"/>
      <c r="P82" s="91"/>
      <c r="Q82" s="91"/>
      <c r="R82" s="94"/>
      <c r="S82" s="94"/>
      <c r="T82" s="65"/>
      <c r="U82" s="65"/>
      <c r="V82" s="65"/>
      <c r="W82" s="65"/>
      <c r="X82" s="65"/>
    </row>
    <row r="83" spans="1:24" s="23" customFormat="1" ht="18" customHeight="1" x14ac:dyDescent="0.2">
      <c r="A83" s="99"/>
      <c r="B83" s="65"/>
      <c r="C83" s="65" t="s">
        <v>40</v>
      </c>
      <c r="D83" s="65"/>
      <c r="E83" s="65"/>
      <c r="F83" s="5">
        <v>0</v>
      </c>
      <c r="G83" s="65"/>
      <c r="H83" s="65"/>
      <c r="I83" s="41"/>
      <c r="J83" s="41"/>
      <c r="K83" s="94"/>
      <c r="L83" s="104"/>
      <c r="M83" s="91"/>
      <c r="N83" s="91"/>
      <c r="O83" s="91"/>
      <c r="P83" s="91"/>
      <c r="Q83" s="91"/>
      <c r="R83" s="94"/>
      <c r="S83" s="94"/>
      <c r="T83" s="65"/>
      <c r="U83" s="65"/>
      <c r="V83" s="65"/>
      <c r="W83" s="65"/>
      <c r="X83" s="65"/>
    </row>
    <row r="84" spans="1:24" s="23" customFormat="1" ht="18" customHeight="1" x14ac:dyDescent="0.2">
      <c r="A84" s="99"/>
      <c r="B84" s="65"/>
      <c r="C84" s="65" t="s">
        <v>41</v>
      </c>
      <c r="D84" s="65"/>
      <c r="E84" s="65"/>
      <c r="F84" s="5">
        <v>0</v>
      </c>
      <c r="G84" s="65"/>
      <c r="H84" s="65"/>
      <c r="I84" s="41"/>
      <c r="J84" s="41"/>
      <c r="K84" s="94"/>
      <c r="L84" s="104"/>
      <c r="M84" s="91"/>
      <c r="N84" s="91"/>
      <c r="O84" s="91"/>
      <c r="P84" s="91"/>
      <c r="Q84" s="91"/>
      <c r="R84" s="94"/>
      <c r="S84" s="94"/>
      <c r="T84" s="65"/>
      <c r="U84" s="65"/>
      <c r="V84" s="65"/>
      <c r="W84" s="65"/>
      <c r="X84" s="65"/>
    </row>
    <row r="85" spans="1:24" s="23" customFormat="1" ht="18" customHeight="1" x14ac:dyDescent="0.2">
      <c r="A85" s="99"/>
      <c r="B85" s="65"/>
      <c r="C85" s="65" t="s">
        <v>66</v>
      </c>
      <c r="D85" s="65"/>
      <c r="E85" s="65"/>
      <c r="F85" s="5">
        <v>0</v>
      </c>
      <c r="G85" s="65"/>
      <c r="H85" s="65"/>
      <c r="I85" s="41"/>
      <c r="J85" s="41"/>
      <c r="K85" s="94"/>
      <c r="L85" s="104"/>
      <c r="M85" s="91"/>
      <c r="N85" s="91"/>
      <c r="O85" s="91"/>
      <c r="P85" s="91"/>
      <c r="Q85" s="91"/>
      <c r="R85" s="94"/>
      <c r="S85" s="94"/>
      <c r="T85" s="65"/>
      <c r="U85" s="65"/>
      <c r="V85" s="65"/>
      <c r="W85" s="65"/>
      <c r="X85" s="65"/>
    </row>
    <row r="86" spans="1:24" s="23" customFormat="1" ht="18" customHeight="1" x14ac:dyDescent="0.2">
      <c r="A86" s="99"/>
      <c r="B86" s="65"/>
      <c r="C86" s="65" t="s">
        <v>67</v>
      </c>
      <c r="D86" s="65"/>
      <c r="E86" s="65"/>
      <c r="F86" s="5">
        <v>0</v>
      </c>
      <c r="G86" s="65"/>
      <c r="H86" s="65"/>
      <c r="I86" s="41"/>
      <c r="J86" s="41"/>
      <c r="K86" s="94"/>
      <c r="L86" s="104"/>
      <c r="M86" s="91"/>
      <c r="N86" s="91"/>
      <c r="O86" s="91"/>
      <c r="P86" s="91"/>
      <c r="Q86" s="91"/>
      <c r="R86" s="94"/>
      <c r="S86" s="94"/>
      <c r="T86" s="65"/>
      <c r="U86" s="65"/>
      <c r="V86" s="65"/>
      <c r="W86" s="65"/>
      <c r="X86" s="65"/>
    </row>
    <row r="87" spans="1:24" s="23" customFormat="1" ht="18" customHeight="1" x14ac:dyDescent="0.2">
      <c r="A87" s="99"/>
      <c r="B87" s="65"/>
      <c r="C87" s="65" t="s">
        <v>131</v>
      </c>
      <c r="D87" s="65"/>
      <c r="E87" s="65"/>
      <c r="F87" s="5">
        <v>0</v>
      </c>
      <c r="G87" s="65"/>
      <c r="H87" s="143" t="s">
        <v>76</v>
      </c>
      <c r="I87" s="155" t="s">
        <v>127</v>
      </c>
      <c r="J87" s="155" t="s">
        <v>128</v>
      </c>
      <c r="K87" s="39"/>
      <c r="L87" s="107"/>
      <c r="M87" s="39"/>
      <c r="N87" s="39"/>
      <c r="O87" s="39"/>
      <c r="P87" s="39"/>
      <c r="Q87" s="39"/>
      <c r="R87" s="39"/>
      <c r="S87" s="39"/>
      <c r="T87" s="39"/>
      <c r="U87" s="65"/>
      <c r="V87" s="65"/>
      <c r="W87" s="65"/>
      <c r="X87" s="65"/>
    </row>
    <row r="88" spans="1:24" s="23" customFormat="1" ht="18" customHeight="1" x14ac:dyDescent="0.2">
      <c r="A88" s="99"/>
      <c r="B88" s="65"/>
      <c r="C88" s="65" t="s">
        <v>42</v>
      </c>
      <c r="D88" s="65"/>
      <c r="E88" s="65"/>
      <c r="F88" s="5">
        <v>0</v>
      </c>
      <c r="G88" s="65"/>
      <c r="H88" s="144"/>
      <c r="I88" s="156"/>
      <c r="J88" s="156"/>
      <c r="K88" s="39"/>
      <c r="L88" s="107"/>
      <c r="M88" s="39"/>
      <c r="N88" s="39"/>
      <c r="O88" s="39"/>
      <c r="P88" s="39"/>
      <c r="Q88" s="39"/>
      <c r="R88" s="39"/>
      <c r="S88" s="39"/>
      <c r="T88" s="39"/>
      <c r="U88" s="45"/>
      <c r="V88" s="45"/>
      <c r="W88" s="45"/>
      <c r="X88" s="45"/>
    </row>
    <row r="89" spans="1:24" s="23" customFormat="1" ht="18" customHeight="1" x14ac:dyDescent="0.2">
      <c r="A89" s="99"/>
      <c r="B89" s="65"/>
      <c r="C89" s="65" t="s">
        <v>102</v>
      </c>
      <c r="D89" s="65"/>
      <c r="E89" s="65"/>
      <c r="F89" s="5">
        <v>0</v>
      </c>
      <c r="G89" s="65"/>
      <c r="H89" s="44"/>
      <c r="I89" s="120"/>
      <c r="J89" s="121"/>
      <c r="K89" s="128"/>
      <c r="L89" s="108"/>
      <c r="M89" s="129"/>
      <c r="N89" s="39"/>
      <c r="O89" s="39"/>
      <c r="P89" s="130" t="s">
        <v>126</v>
      </c>
      <c r="Q89" s="130" t="s">
        <v>122</v>
      </c>
      <c r="R89" s="130" t="s">
        <v>123</v>
      </c>
      <c r="S89" s="130" t="s">
        <v>124</v>
      </c>
      <c r="T89" s="130" t="s">
        <v>125</v>
      </c>
      <c r="U89" s="45"/>
      <c r="V89" s="48"/>
      <c r="W89" s="45"/>
      <c r="X89" s="48"/>
    </row>
    <row r="90" spans="1:24" s="23" customFormat="1" ht="18" customHeight="1" x14ac:dyDescent="0.2">
      <c r="A90" s="99"/>
      <c r="B90" s="65"/>
      <c r="C90" s="65"/>
      <c r="D90" s="65"/>
      <c r="E90" s="65"/>
      <c r="F90" s="9"/>
      <c r="G90" s="65"/>
      <c r="H90" s="122" t="s">
        <v>129</v>
      </c>
      <c r="I90" s="123">
        <v>0</v>
      </c>
      <c r="J90" s="16" t="str">
        <f>IF((K90="")*(M90="")*(N90="")*(O90=""),L90,(IF((K90="")*(L90="")*(N90="")*(O90=""),M90,(IF((K90="")*(L90="")*(M90="")*(O90=""),N90,(IF((K90="")*(L90="")*(M90="")*(N90=""),O90,(IF((L90="")*(M90="")*(N90="")*(O90=""),K90,"")))))))))</f>
        <v/>
      </c>
      <c r="K90" s="131"/>
      <c r="L90" s="89">
        <f>IF((I90=0)*(I93=0)*(I94=0)*(I92=0),Q90,"")</f>
        <v>0</v>
      </c>
      <c r="M90" s="88">
        <f>IF((I90=0)*(I93=0)*(I94=0)*(I91=0),R90,"")</f>
        <v>0</v>
      </c>
      <c r="N90" s="88">
        <f>IF((I90=0)*(I92=0)*(I94=0)*(I91=0),S90,"")</f>
        <v>0</v>
      </c>
      <c r="O90" s="88">
        <f>IF((I90=0)*(I92=0)*(I93=0)*(I91=0),T90,"")</f>
        <v>0</v>
      </c>
      <c r="P90" s="90"/>
      <c r="Q90" s="130">
        <f>I91*4</f>
        <v>0</v>
      </c>
      <c r="R90" s="130">
        <f>(I92/12)*626</f>
        <v>0</v>
      </c>
      <c r="S90" s="130">
        <f>(I93/12)*313</f>
        <v>0</v>
      </c>
      <c r="T90" s="130">
        <f>I94*12</f>
        <v>0</v>
      </c>
      <c r="U90" s="48"/>
      <c r="V90" s="45"/>
      <c r="W90" s="48"/>
      <c r="X90" s="136"/>
    </row>
    <row r="91" spans="1:24" s="23" customFormat="1" ht="18" customHeight="1" x14ac:dyDescent="0.2">
      <c r="A91" s="99"/>
      <c r="B91" s="103" t="s">
        <v>43</v>
      </c>
      <c r="C91" s="65" t="s">
        <v>44</v>
      </c>
      <c r="D91" s="65"/>
      <c r="E91" s="65"/>
      <c r="F91" s="5">
        <v>0</v>
      </c>
      <c r="G91" s="65"/>
      <c r="H91" s="124" t="s">
        <v>130</v>
      </c>
      <c r="I91" s="123">
        <v>0</v>
      </c>
      <c r="J91" s="16" t="str">
        <f>IF((K91="")*(M91="")*(N91="")*(O91=""),L91,(IF((K91="")*(L91="")*(N91="")*(O91=""),M91,(IF((K91="")*(L91="")*(M91="")*(O91=""),N91,(IF((K91="")*(L91="")*(M91="")*(N91=""),O91,(IF((L91="")*(M91="")*(N91="")*(O91=""),K91,"")))))))))</f>
        <v/>
      </c>
      <c r="K91" s="132">
        <f>IF((I91=0)*(I92=0)*(I93=0)*(I94=0),P91,"")</f>
        <v>0</v>
      </c>
      <c r="L91" s="89"/>
      <c r="M91" s="88">
        <f>IF((I91=0)*(I93=0)*(I94=0)*(I90=0),R91,"")</f>
        <v>0</v>
      </c>
      <c r="N91" s="88">
        <f>IF((I92=0)*(I91=0)*(I94=0)*(I90=0),S91,"")</f>
        <v>0</v>
      </c>
      <c r="O91" s="88">
        <f>IF((I91=0)*(I93=0)*(I90=0)*(I92=0),T91,"")</f>
        <v>0</v>
      </c>
      <c r="P91" s="90">
        <f>I90/4</f>
        <v>0</v>
      </c>
      <c r="Q91" s="90"/>
      <c r="R91" s="130">
        <f>(I92/12)*156.5</f>
        <v>0</v>
      </c>
      <c r="S91" s="130">
        <f>(I93/12)*78.25</f>
        <v>0</v>
      </c>
      <c r="T91" s="130">
        <f>I94*3</f>
        <v>0</v>
      </c>
      <c r="U91" s="48"/>
      <c r="V91" s="48"/>
      <c r="W91" s="45"/>
      <c r="X91" s="136"/>
    </row>
    <row r="92" spans="1:24" s="23" customFormat="1" ht="18" customHeight="1" x14ac:dyDescent="0.2">
      <c r="A92" s="99"/>
      <c r="B92" s="65"/>
      <c r="C92" s="65" t="s">
        <v>103</v>
      </c>
      <c r="D92" s="65"/>
      <c r="E92" s="65"/>
      <c r="F92" s="5">
        <v>0</v>
      </c>
      <c r="G92" s="65"/>
      <c r="H92" s="125" t="s">
        <v>77</v>
      </c>
      <c r="I92" s="123">
        <v>0</v>
      </c>
      <c r="J92" s="16" t="str">
        <f>IF((K92="")*(M92="")*(N92="")*(O92=""),L92,(IF((K92="")*(L92="")*(N92="")*(O92=""),M92,(IF((K92="")*(L92="")*(M92="")*(O92=""),N92,(IF((K92="")*(L92="")*(M92="")*(N92=""),O92,(IF((L92="")*(M92="")*(N92="")*(O92=""),K92,"")))))))))</f>
        <v/>
      </c>
      <c r="K92" s="132">
        <f>IF((I92=0)*(I93=0)*(I94=0)*(I91=0),P92,"")</f>
        <v>0</v>
      </c>
      <c r="L92" s="89">
        <f>IF((I92=0)*(I93=0)*(I94=0)*(I90=0),Q92,"")</f>
        <v>0</v>
      </c>
      <c r="M92" s="88"/>
      <c r="N92" s="88">
        <f>IF((I90=0)*(I92=0)*(I94=0)*(I91=0),S92,"")</f>
        <v>0</v>
      </c>
      <c r="O92" s="88">
        <f>IF((I92=0)*(I90=0)*(I91=0)*(I93=0),T92,"")</f>
        <v>0</v>
      </c>
      <c r="P92" s="130">
        <f>(I90*12)/626</f>
        <v>0</v>
      </c>
      <c r="Q92" s="130">
        <f>((I91*4)*12)/626</f>
        <v>0</v>
      </c>
      <c r="R92" s="130"/>
      <c r="S92" s="130">
        <f>I93/2</f>
        <v>0</v>
      </c>
      <c r="T92" s="130">
        <f>(T90*12)/626</f>
        <v>0</v>
      </c>
      <c r="U92" s="48"/>
      <c r="V92" s="136"/>
      <c r="W92" s="48"/>
      <c r="X92" s="45"/>
    </row>
    <row r="93" spans="1:24" s="23" customFormat="1" ht="18" customHeight="1" x14ac:dyDescent="0.2">
      <c r="A93" s="99"/>
      <c r="B93" s="65"/>
      <c r="C93" s="65" t="s">
        <v>68</v>
      </c>
      <c r="D93" s="65"/>
      <c r="E93" s="65"/>
      <c r="F93" s="5">
        <v>0</v>
      </c>
      <c r="G93" s="65"/>
      <c r="H93" s="125" t="s">
        <v>78</v>
      </c>
      <c r="I93" s="123">
        <v>0</v>
      </c>
      <c r="J93" s="16" t="str">
        <f>IF((K93="")*(M93="")*(N93="")*(O93=""),L93,(IF((K93="")*(L93="")*(N93="")*(O93=""),M93,(IF((K93="")*(L93="")*(M93="")*(O93=""),N93,(IF((K93="")*(L93="")*(M93="")*(N93=""),O93,(IF((L93="")*(M93="")*(N93="")*(O93=""),K93,"")))))))))</f>
        <v/>
      </c>
      <c r="K93" s="132">
        <f>IF((I92=0)*(I93=0)*(I94=0)*(I91=0),P93,"")</f>
        <v>0</v>
      </c>
      <c r="L93" s="89">
        <f>IF((I93=0)*(I94=0)*(I92=0)*(I90=0),Q93,"")</f>
        <v>0</v>
      </c>
      <c r="M93" s="88">
        <f>IF((I90=0)*(I93=0)*(I94=0)*(I91=0),R93,"")</f>
        <v>0</v>
      </c>
      <c r="N93" s="88"/>
      <c r="O93" s="88">
        <f>IF((I93=0)*(I91=0)*(I92=0)*(I90=0),T93,"")</f>
        <v>0</v>
      </c>
      <c r="P93" s="130">
        <f>(I90*12)/313</f>
        <v>0</v>
      </c>
      <c r="Q93" s="130">
        <f>((I91*4)*12)/313</f>
        <v>0</v>
      </c>
      <c r="R93" s="130">
        <f>I92*2</f>
        <v>0</v>
      </c>
      <c r="S93" s="130"/>
      <c r="T93" s="130">
        <f>(T90*12)/313</f>
        <v>0</v>
      </c>
      <c r="U93" s="45"/>
      <c r="V93" s="45"/>
      <c r="W93" s="45"/>
      <c r="X93" s="45"/>
    </row>
    <row r="94" spans="1:24" s="23" customFormat="1" ht="18" customHeight="1" x14ac:dyDescent="0.2">
      <c r="A94" s="99"/>
      <c r="B94" s="65"/>
      <c r="C94" s="65" t="s">
        <v>45</v>
      </c>
      <c r="D94" s="65"/>
      <c r="E94" s="65"/>
      <c r="F94" s="5">
        <v>0</v>
      </c>
      <c r="G94" s="65"/>
      <c r="H94" s="125" t="s">
        <v>79</v>
      </c>
      <c r="I94" s="123">
        <v>0</v>
      </c>
      <c r="J94" s="16" t="str">
        <f>IF((K94="")*(M94="")*(N94="")*(O94=""),L94,(IF((K94="")*(L94="")*(N94="")*(O94=""),M94,(IF((K94="")*(L94="")*(M94="")*(O94=""),N94,(IF((K94="")*(L94="")*(M94="")*(N94=""),O94,(IF((L94="")*(M94="")*(N94="")*(O94=""),K94,"")))))))))</f>
        <v/>
      </c>
      <c r="K94" s="132">
        <f>IF((I92=0)*(I93=0)*(I94=0)*(I91=0),P94,"")</f>
        <v>0</v>
      </c>
      <c r="L94" s="89">
        <f>IF((I94=0)*(I90=0)*(I93=0)*(I92=0),Q94,"")</f>
        <v>0</v>
      </c>
      <c r="M94" s="88">
        <f>IF((I90=0)*(I93=0)*(I94=0)*(I91=0),R94,"")</f>
        <v>0</v>
      </c>
      <c r="N94" s="88">
        <f>IF((I90=0)*(I92=0)*(I94=0)*(I91=0),S94,"")</f>
        <v>0</v>
      </c>
      <c r="O94" s="133"/>
      <c r="P94" s="130">
        <f>I90/12</f>
        <v>0</v>
      </c>
      <c r="Q94" s="130">
        <f>I91/3</f>
        <v>0</v>
      </c>
      <c r="R94" s="130">
        <f>R90/12</f>
        <v>0</v>
      </c>
      <c r="S94" s="140">
        <f>S90/12</f>
        <v>0</v>
      </c>
      <c r="T94" s="130"/>
      <c r="U94" s="92"/>
      <c r="V94" s="50"/>
      <c r="W94" s="50"/>
      <c r="X94" s="92"/>
    </row>
    <row r="95" spans="1:24" s="23" customFormat="1" ht="18" customHeight="1" x14ac:dyDescent="0.2">
      <c r="A95" s="99"/>
      <c r="B95" s="65"/>
      <c r="C95" s="65" t="s">
        <v>46</v>
      </c>
      <c r="D95" s="65"/>
      <c r="E95" s="65"/>
      <c r="F95" s="5">
        <v>0</v>
      </c>
      <c r="G95" s="65"/>
      <c r="H95" s="126"/>
      <c r="I95" s="127"/>
      <c r="J95" s="18"/>
      <c r="K95" s="88">
        <f>IF((I95=0)*(I96=0)*(I97=0),U95,"")</f>
        <v>0</v>
      </c>
      <c r="L95" s="108"/>
      <c r="M95" s="39"/>
      <c r="N95" s="39"/>
      <c r="O95" s="39"/>
      <c r="P95" s="39"/>
      <c r="Q95" s="39"/>
      <c r="R95" s="88">
        <f>IF((I94=0)*(I95=0)*(I97=0),W95,"")</f>
        <v>0</v>
      </c>
      <c r="S95" s="88">
        <f>IF((I94=0)*(I95=0)*(I96=0),X95,"")</f>
        <v>0</v>
      </c>
      <c r="T95" s="39"/>
      <c r="U95" s="50"/>
      <c r="V95" s="50"/>
      <c r="W95" s="50"/>
      <c r="X95" s="92"/>
    </row>
    <row r="96" spans="1:24" s="23" customFormat="1" ht="18" customHeight="1" x14ac:dyDescent="0.2">
      <c r="A96" s="99"/>
      <c r="B96" s="65"/>
      <c r="C96" s="65" t="s">
        <v>47</v>
      </c>
      <c r="D96" s="65"/>
      <c r="E96" s="65"/>
      <c r="F96" s="5">
        <v>0</v>
      </c>
      <c r="G96" s="65"/>
      <c r="H96" s="134"/>
      <c r="I96" s="63"/>
      <c r="J96" s="63"/>
      <c r="K96" s="88">
        <f>IF((I95=0)*(I96=0)*(I97=0),U96,"")</f>
        <v>0</v>
      </c>
      <c r="L96" s="89">
        <f>IF((I94=0)*(I96=0)*(I97=0),V96,"")</f>
        <v>0</v>
      </c>
      <c r="M96" s="39"/>
      <c r="N96" s="39"/>
      <c r="O96" s="39"/>
      <c r="P96" s="39"/>
      <c r="Q96" s="39"/>
      <c r="R96" s="39"/>
      <c r="S96" s="88">
        <f>IF((I94=0)*(I95=0)*(I96=0),X96,"")</f>
        <v>0</v>
      </c>
      <c r="T96" s="39"/>
      <c r="U96" s="50"/>
      <c r="V96" s="50"/>
      <c r="W96" s="50"/>
      <c r="X96" s="92"/>
    </row>
    <row r="97" spans="1:24" s="23" customFormat="1" ht="18" customHeight="1" x14ac:dyDescent="0.2">
      <c r="A97" s="99"/>
      <c r="B97" s="65"/>
      <c r="C97" s="65"/>
      <c r="D97" s="65"/>
      <c r="E97" s="65"/>
      <c r="F97" s="9"/>
      <c r="G97" s="65"/>
      <c r="H97" s="134"/>
      <c r="I97" s="63"/>
      <c r="J97" s="63"/>
      <c r="K97" s="88">
        <f>IF((I95=0)*(I96=0)*(I97=0),U97,"")</f>
        <v>0</v>
      </c>
      <c r="L97" s="89">
        <f>IF((I94=0)*(I96=0)*(I97=0),V97,"")</f>
        <v>0</v>
      </c>
      <c r="M97" s="39"/>
      <c r="N97" s="39"/>
      <c r="O97" s="39"/>
      <c r="P97" s="39"/>
      <c r="Q97" s="39"/>
      <c r="R97" s="88">
        <f>IF((I94=0)*(I95=0)*(I97=0),W97,"")</f>
        <v>0</v>
      </c>
      <c r="S97" s="39"/>
      <c r="T97" s="39"/>
      <c r="U97" s="50"/>
      <c r="V97" s="50"/>
      <c r="W97" s="50"/>
      <c r="X97" s="92"/>
    </row>
    <row r="98" spans="1:24" s="23" customFormat="1" ht="18" customHeight="1" thickBot="1" x14ac:dyDescent="0.25">
      <c r="A98" s="99"/>
      <c r="B98" s="103" t="s">
        <v>113</v>
      </c>
      <c r="C98" s="65"/>
      <c r="D98" s="65"/>
      <c r="E98" s="65"/>
      <c r="F98" s="15">
        <f>SUM(F20:F97)</f>
        <v>0</v>
      </c>
      <c r="G98" s="65"/>
      <c r="H98" s="135"/>
      <c r="I98" s="63"/>
      <c r="J98" s="63"/>
      <c r="K98" s="94"/>
      <c r="L98" s="104"/>
      <c r="M98" s="39"/>
      <c r="N98" s="39"/>
      <c r="O98" s="39"/>
      <c r="P98" s="39"/>
      <c r="Q98" s="39"/>
      <c r="R98" s="94"/>
      <c r="S98" s="94"/>
      <c r="T98" s="39"/>
      <c r="U98" s="65"/>
      <c r="V98" s="65"/>
      <c r="W98" s="65"/>
      <c r="X98" s="65"/>
    </row>
    <row r="99" spans="1:24" s="23" customFormat="1" ht="12" customHeight="1" thickTop="1" x14ac:dyDescent="0.2">
      <c r="A99" s="99"/>
      <c r="B99" s="103"/>
      <c r="C99" s="65"/>
      <c r="D99" s="65"/>
      <c r="E99" s="65"/>
      <c r="F99" s="55"/>
      <c r="G99" s="65"/>
      <c r="H99" s="65"/>
      <c r="I99" s="41"/>
      <c r="J99" s="41"/>
      <c r="K99" s="94"/>
      <c r="L99" s="104"/>
      <c r="M99" s="91"/>
      <c r="N99" s="91"/>
      <c r="O99" s="91"/>
      <c r="P99" s="91"/>
      <c r="Q99" s="91"/>
      <c r="R99" s="94"/>
      <c r="S99" s="94"/>
      <c r="T99" s="65"/>
      <c r="U99" s="65"/>
      <c r="V99" s="65"/>
      <c r="W99" s="65"/>
      <c r="X99" s="65"/>
    </row>
    <row r="100" spans="1:24" s="23" customFormat="1" ht="12" customHeight="1" x14ac:dyDescent="0.2">
      <c r="A100" s="99"/>
      <c r="B100" s="103"/>
      <c r="C100" s="65"/>
      <c r="D100" s="65"/>
      <c r="E100" s="65"/>
      <c r="F100" s="55"/>
      <c r="G100" s="65"/>
      <c r="H100" s="65"/>
      <c r="I100" s="41"/>
      <c r="J100" s="41"/>
      <c r="K100" s="94"/>
      <c r="L100" s="104"/>
      <c r="M100" s="91"/>
      <c r="N100" s="91"/>
      <c r="O100" s="91"/>
      <c r="P100" s="91"/>
      <c r="Q100" s="91"/>
      <c r="R100" s="94"/>
      <c r="S100" s="94"/>
      <c r="T100" s="65"/>
      <c r="U100" s="65"/>
      <c r="V100" s="65"/>
      <c r="W100" s="65"/>
      <c r="X100" s="65"/>
    </row>
    <row r="101" spans="1:24" s="23" customFormat="1" ht="18" customHeight="1" x14ac:dyDescent="0.25">
      <c r="A101" s="99"/>
      <c r="B101" s="105" t="s">
        <v>96</v>
      </c>
      <c r="C101" s="106"/>
      <c r="D101" s="65"/>
      <c r="E101" s="65"/>
      <c r="F101" s="55"/>
      <c r="G101" s="65"/>
      <c r="H101" s="65"/>
      <c r="I101" s="41"/>
      <c r="J101" s="41"/>
      <c r="K101" s="94"/>
      <c r="L101" s="104"/>
      <c r="M101" s="91"/>
      <c r="N101" s="91"/>
      <c r="O101" s="91"/>
      <c r="P101" s="91"/>
      <c r="Q101" s="91"/>
      <c r="R101" s="94"/>
      <c r="S101" s="94"/>
      <c r="T101" s="65"/>
      <c r="U101" s="65"/>
      <c r="V101" s="65"/>
      <c r="W101" s="65"/>
      <c r="X101" s="65"/>
    </row>
    <row r="102" spans="1:24" s="23" customFormat="1" ht="18" customHeight="1" x14ac:dyDescent="0.2">
      <c r="A102" s="99"/>
      <c r="B102" s="103"/>
      <c r="C102" s="65" t="s">
        <v>48</v>
      </c>
      <c r="D102" s="65"/>
      <c r="E102" s="65"/>
      <c r="F102" s="5">
        <v>0</v>
      </c>
      <c r="G102" s="65"/>
      <c r="H102" s="65"/>
      <c r="I102" s="41"/>
      <c r="J102" s="41"/>
      <c r="K102" s="94"/>
      <c r="L102" s="104"/>
      <c r="M102" s="91"/>
      <c r="N102" s="91"/>
      <c r="O102" s="91"/>
      <c r="P102" s="91"/>
      <c r="Q102" s="91"/>
      <c r="R102" s="94"/>
      <c r="S102" s="94"/>
      <c r="T102" s="65"/>
      <c r="U102" s="65"/>
      <c r="V102" s="65"/>
      <c r="W102" s="65"/>
      <c r="X102" s="65"/>
    </row>
    <row r="103" spans="1:24" s="23" customFormat="1" ht="18" customHeight="1" x14ac:dyDescent="0.2">
      <c r="A103" s="99"/>
      <c r="B103" s="65"/>
      <c r="C103" s="65"/>
      <c r="D103" s="65"/>
      <c r="E103" s="65"/>
      <c r="F103" s="5">
        <v>0</v>
      </c>
      <c r="G103" s="65"/>
      <c r="H103" s="65"/>
      <c r="I103" s="41"/>
      <c r="J103" s="41"/>
      <c r="K103" s="94"/>
      <c r="L103" s="104"/>
      <c r="M103" s="91"/>
      <c r="N103" s="91"/>
      <c r="O103" s="91"/>
      <c r="P103" s="91"/>
      <c r="Q103" s="91"/>
      <c r="R103" s="94"/>
      <c r="S103" s="94"/>
      <c r="T103" s="65"/>
      <c r="U103" s="65"/>
      <c r="V103" s="65"/>
      <c r="W103" s="65"/>
      <c r="X103" s="65"/>
    </row>
    <row r="104" spans="1:24" s="23" customFormat="1" ht="18" customHeight="1" x14ac:dyDescent="0.2">
      <c r="A104" s="99"/>
      <c r="B104" s="65"/>
      <c r="C104" s="65"/>
      <c r="D104" s="65"/>
      <c r="E104" s="65"/>
      <c r="F104" s="5">
        <v>0</v>
      </c>
      <c r="G104" s="65"/>
      <c r="H104" s="65"/>
      <c r="I104" s="41"/>
      <c r="J104" s="41"/>
      <c r="K104" s="94"/>
      <c r="L104" s="104"/>
      <c r="M104" s="91"/>
      <c r="N104" s="91"/>
      <c r="O104" s="91"/>
      <c r="P104" s="91"/>
      <c r="Q104" s="91"/>
      <c r="R104" s="94"/>
      <c r="S104" s="94"/>
      <c r="T104" s="65"/>
      <c r="U104" s="65"/>
      <c r="V104" s="65"/>
      <c r="W104" s="65"/>
      <c r="X104" s="65"/>
    </row>
    <row r="105" spans="1:24" s="23" customFormat="1" ht="18" customHeight="1" x14ac:dyDescent="0.2">
      <c r="A105" s="99"/>
      <c r="B105" s="65"/>
      <c r="C105" s="65"/>
      <c r="D105" s="65"/>
      <c r="E105" s="65"/>
      <c r="F105" s="5">
        <v>0</v>
      </c>
      <c r="G105" s="65"/>
      <c r="H105" s="65"/>
      <c r="I105" s="41"/>
      <c r="J105" s="41"/>
      <c r="K105" s="94"/>
      <c r="L105" s="104"/>
      <c r="M105" s="91"/>
      <c r="N105" s="91"/>
      <c r="O105" s="91"/>
      <c r="P105" s="91"/>
      <c r="Q105" s="91"/>
      <c r="R105" s="94"/>
      <c r="S105" s="94"/>
      <c r="T105" s="65"/>
      <c r="U105" s="65"/>
      <c r="V105" s="65"/>
      <c r="W105" s="65"/>
      <c r="X105" s="65"/>
    </row>
    <row r="106" spans="1:24" s="23" customFormat="1" ht="18" customHeight="1" x14ac:dyDescent="0.2">
      <c r="A106" s="99"/>
      <c r="B106" s="65"/>
      <c r="C106" s="65" t="s">
        <v>69</v>
      </c>
      <c r="D106" s="65"/>
      <c r="E106" s="65"/>
      <c r="F106" s="5">
        <v>0</v>
      </c>
      <c r="G106" s="65"/>
      <c r="H106" s="65"/>
      <c r="I106" s="41"/>
      <c r="J106" s="41"/>
      <c r="K106" s="94"/>
      <c r="L106" s="104"/>
      <c r="M106" s="91"/>
      <c r="N106" s="91"/>
      <c r="O106" s="91"/>
      <c r="P106" s="91"/>
      <c r="Q106" s="91"/>
      <c r="R106" s="94"/>
      <c r="S106" s="94"/>
      <c r="T106" s="65"/>
      <c r="U106" s="65"/>
      <c r="V106" s="65"/>
      <c r="W106" s="65"/>
      <c r="X106" s="65"/>
    </row>
    <row r="107" spans="1:24" s="23" customFormat="1" ht="18" customHeight="1" x14ac:dyDescent="0.2">
      <c r="A107" s="99"/>
      <c r="B107" s="65"/>
      <c r="C107" s="65"/>
      <c r="D107" s="65"/>
      <c r="E107" s="65"/>
      <c r="F107" s="5">
        <v>0</v>
      </c>
      <c r="G107" s="65"/>
      <c r="H107" s="65"/>
      <c r="I107" s="41"/>
      <c r="J107" s="41"/>
      <c r="K107" s="94"/>
      <c r="L107" s="104"/>
      <c r="M107" s="91"/>
      <c r="N107" s="91"/>
      <c r="O107" s="91"/>
      <c r="P107" s="91"/>
      <c r="Q107" s="91"/>
      <c r="R107" s="94"/>
      <c r="S107" s="94"/>
      <c r="T107" s="65"/>
      <c r="U107" s="65"/>
      <c r="V107" s="65"/>
      <c r="W107" s="65"/>
      <c r="X107" s="65"/>
    </row>
    <row r="108" spans="1:24" s="23" customFormat="1" ht="18" customHeight="1" x14ac:dyDescent="0.2">
      <c r="A108" s="99"/>
      <c r="B108" s="65"/>
      <c r="C108" s="65"/>
      <c r="D108" s="65"/>
      <c r="E108" s="65"/>
      <c r="F108" s="5">
        <v>0</v>
      </c>
      <c r="G108" s="65"/>
      <c r="H108" s="65"/>
      <c r="I108" s="41"/>
      <c r="J108" s="41"/>
      <c r="K108" s="94"/>
      <c r="L108" s="104"/>
      <c r="M108" s="91"/>
      <c r="N108" s="91"/>
      <c r="O108" s="91"/>
      <c r="P108" s="91"/>
      <c r="Q108" s="91"/>
      <c r="R108" s="94"/>
      <c r="S108" s="94"/>
      <c r="T108" s="65"/>
      <c r="U108" s="65"/>
      <c r="V108" s="65"/>
      <c r="W108" s="65"/>
      <c r="X108" s="65"/>
    </row>
    <row r="109" spans="1:24" s="23" customFormat="1" ht="18" customHeight="1" x14ac:dyDescent="0.2">
      <c r="A109" s="99"/>
      <c r="B109" s="65"/>
      <c r="C109" s="65" t="s">
        <v>70</v>
      </c>
      <c r="D109" s="65"/>
      <c r="E109" s="65"/>
      <c r="F109" s="5">
        <v>0</v>
      </c>
      <c r="G109" s="65"/>
      <c r="H109" s="56" t="s">
        <v>88</v>
      </c>
      <c r="I109" s="57"/>
      <c r="J109" s="36"/>
      <c r="K109" s="94"/>
      <c r="L109" s="104"/>
      <c r="M109" s="91"/>
      <c r="N109" s="91"/>
      <c r="O109" s="91"/>
      <c r="P109" s="91"/>
      <c r="Q109" s="91"/>
      <c r="R109" s="94"/>
      <c r="S109" s="94"/>
      <c r="T109" s="65"/>
      <c r="U109" s="65"/>
      <c r="V109" s="65"/>
      <c r="W109" s="65"/>
      <c r="X109" s="65"/>
    </row>
    <row r="110" spans="1:24" s="23" customFormat="1" ht="18" customHeight="1" x14ac:dyDescent="0.2">
      <c r="A110" s="99"/>
      <c r="B110" s="65"/>
      <c r="C110" s="65"/>
      <c r="D110" s="65"/>
      <c r="E110" s="65"/>
      <c r="F110" s="5">
        <v>0</v>
      </c>
      <c r="G110" s="65"/>
      <c r="H110" s="58"/>
      <c r="I110" s="59"/>
      <c r="J110" s="36"/>
      <c r="K110" s="94"/>
      <c r="L110" s="104"/>
      <c r="M110" s="91"/>
      <c r="N110" s="91"/>
      <c r="O110" s="91"/>
      <c r="P110" s="91"/>
      <c r="Q110" s="91"/>
      <c r="R110" s="94"/>
      <c r="S110" s="94"/>
      <c r="T110" s="65"/>
      <c r="U110" s="65"/>
      <c r="V110" s="65"/>
      <c r="W110" s="65"/>
      <c r="X110" s="65"/>
    </row>
    <row r="111" spans="1:24" s="23" customFormat="1" ht="18" customHeight="1" x14ac:dyDescent="0.2">
      <c r="A111" s="99"/>
      <c r="B111" s="65"/>
      <c r="C111" s="65" t="s">
        <v>71</v>
      </c>
      <c r="D111" s="65"/>
      <c r="E111" s="65"/>
      <c r="F111" s="5">
        <v>0</v>
      </c>
      <c r="G111" s="65"/>
      <c r="H111" s="49" t="s">
        <v>85</v>
      </c>
      <c r="I111" s="4">
        <v>0</v>
      </c>
      <c r="J111" s="63"/>
      <c r="K111" s="94"/>
      <c r="L111" s="104"/>
      <c r="M111" s="91"/>
      <c r="N111" s="91"/>
      <c r="O111" s="91"/>
      <c r="P111" s="91"/>
      <c r="Q111" s="91"/>
      <c r="R111" s="94"/>
      <c r="S111" s="94"/>
      <c r="T111" s="65"/>
      <c r="U111" s="65"/>
      <c r="V111" s="65"/>
      <c r="W111" s="65"/>
      <c r="X111" s="65"/>
    </row>
    <row r="112" spans="1:24" s="23" customFormat="1" ht="18" customHeight="1" x14ac:dyDescent="0.2">
      <c r="A112" s="99"/>
      <c r="B112" s="65"/>
      <c r="C112" s="65"/>
      <c r="D112" s="65"/>
      <c r="E112" s="65"/>
      <c r="F112" s="5">
        <v>0</v>
      </c>
      <c r="G112" s="65"/>
      <c r="H112" s="49" t="s">
        <v>87</v>
      </c>
      <c r="I112" s="7">
        <v>0</v>
      </c>
      <c r="J112" s="96"/>
      <c r="K112" s="94"/>
      <c r="L112" s="104"/>
      <c r="M112" s="91"/>
      <c r="N112" s="91"/>
      <c r="O112" s="91"/>
      <c r="P112" s="91"/>
      <c r="Q112" s="91"/>
      <c r="R112" s="94"/>
      <c r="S112" s="94"/>
      <c r="T112" s="65"/>
      <c r="U112" s="65"/>
      <c r="V112" s="65"/>
      <c r="W112" s="65"/>
      <c r="X112" s="65"/>
    </row>
    <row r="113" spans="1:24" s="23" customFormat="1" ht="18" customHeight="1" x14ac:dyDescent="0.2">
      <c r="A113" s="99"/>
      <c r="B113" s="65"/>
      <c r="C113" s="65"/>
      <c r="D113" s="65"/>
      <c r="E113" s="65"/>
      <c r="F113" s="5">
        <v>0</v>
      </c>
      <c r="G113" s="65"/>
      <c r="H113" s="51" t="s">
        <v>89</v>
      </c>
      <c r="I113" s="8">
        <v>0</v>
      </c>
      <c r="J113" s="97"/>
      <c r="K113" s="94"/>
      <c r="L113" s="104"/>
      <c r="M113" s="91"/>
      <c r="N113" s="91"/>
      <c r="O113" s="91"/>
      <c r="P113" s="91"/>
      <c r="Q113" s="91"/>
      <c r="R113" s="94"/>
      <c r="S113" s="94"/>
      <c r="T113" s="65"/>
      <c r="U113" s="65"/>
      <c r="V113" s="65"/>
      <c r="W113" s="65"/>
      <c r="X113" s="65"/>
    </row>
    <row r="114" spans="1:24" s="23" customFormat="1" ht="18" customHeight="1" x14ac:dyDescent="0.2">
      <c r="A114" s="99"/>
      <c r="B114" s="65"/>
      <c r="C114" s="65" t="s">
        <v>49</v>
      </c>
      <c r="D114" s="65"/>
      <c r="E114" s="65"/>
      <c r="F114" s="5">
        <v>0</v>
      </c>
      <c r="G114" s="65"/>
      <c r="H114" s="60" t="s">
        <v>86</v>
      </c>
      <c r="I114" s="26">
        <f>IF(ISERROR(-PMT(I112/52,I113,I111,0,0)),0,-PMT(I112/52,I113,I111,0,0))</f>
        <v>0</v>
      </c>
      <c r="J114" s="63"/>
      <c r="K114" s="94"/>
      <c r="L114" s="104"/>
      <c r="M114" s="91"/>
      <c r="N114" s="91"/>
      <c r="O114" s="91"/>
      <c r="P114" s="91"/>
      <c r="Q114" s="91"/>
      <c r="R114" s="94"/>
      <c r="S114" s="94"/>
      <c r="T114" s="65"/>
      <c r="U114" s="65"/>
      <c r="V114" s="65"/>
      <c r="W114" s="65"/>
      <c r="X114" s="65"/>
    </row>
    <row r="115" spans="1:24" s="23" customFormat="1" ht="18" customHeight="1" x14ac:dyDescent="0.2">
      <c r="A115" s="99"/>
      <c r="B115" s="65"/>
      <c r="C115" s="65"/>
      <c r="D115" s="65"/>
      <c r="E115" s="65"/>
      <c r="F115" s="5">
        <v>0</v>
      </c>
      <c r="G115" s="65"/>
      <c r="H115" s="58"/>
      <c r="I115" s="38"/>
      <c r="J115" s="63"/>
      <c r="K115" s="94"/>
      <c r="L115" s="104"/>
      <c r="M115" s="91"/>
      <c r="N115" s="91"/>
      <c r="O115" s="91"/>
      <c r="P115" s="91"/>
      <c r="Q115" s="91"/>
      <c r="R115" s="94"/>
      <c r="S115" s="94"/>
      <c r="T115" s="65"/>
      <c r="U115" s="65"/>
      <c r="V115" s="65"/>
      <c r="W115" s="65"/>
      <c r="X115" s="65"/>
    </row>
    <row r="116" spans="1:24" s="23" customFormat="1" ht="18" customHeight="1" x14ac:dyDescent="0.2">
      <c r="A116" s="99"/>
      <c r="B116" s="65"/>
      <c r="C116" s="65"/>
      <c r="D116" s="65"/>
      <c r="E116" s="65"/>
      <c r="F116" s="5">
        <v>0</v>
      </c>
      <c r="G116" s="65"/>
      <c r="H116" s="58" t="s">
        <v>90</v>
      </c>
      <c r="I116" s="27">
        <f>+I113</f>
        <v>0</v>
      </c>
      <c r="J116" s="97"/>
      <c r="K116" s="94"/>
      <c r="L116" s="104"/>
      <c r="M116" s="91"/>
      <c r="N116" s="91"/>
      <c r="O116" s="91"/>
      <c r="P116" s="91"/>
      <c r="Q116" s="91"/>
      <c r="R116" s="94"/>
      <c r="S116" s="94"/>
      <c r="T116" s="65"/>
      <c r="U116" s="65"/>
      <c r="V116" s="65"/>
      <c r="W116" s="65"/>
      <c r="X116" s="65"/>
    </row>
    <row r="117" spans="1:24" s="23" customFormat="1" ht="18" customHeight="1" x14ac:dyDescent="0.2">
      <c r="A117" s="99"/>
      <c r="B117" s="65"/>
      <c r="C117" s="65" t="s">
        <v>72</v>
      </c>
      <c r="D117" s="65"/>
      <c r="E117" s="65"/>
      <c r="F117" s="5">
        <v>0</v>
      </c>
      <c r="G117" s="65"/>
      <c r="H117" s="49" t="s">
        <v>92</v>
      </c>
      <c r="I117" s="27">
        <f>+I116/4.33</f>
        <v>0</v>
      </c>
      <c r="J117" s="97"/>
      <c r="K117" s="94"/>
      <c r="L117" s="104"/>
      <c r="M117" s="91"/>
      <c r="N117" s="91"/>
      <c r="O117" s="91"/>
      <c r="P117" s="91"/>
      <c r="Q117" s="91"/>
      <c r="R117" s="94"/>
      <c r="S117" s="94"/>
      <c r="T117" s="65"/>
      <c r="U117" s="65"/>
      <c r="V117" s="65"/>
      <c r="W117" s="65"/>
      <c r="X117" s="65"/>
    </row>
    <row r="118" spans="1:24" s="23" customFormat="1" ht="18" customHeight="1" x14ac:dyDescent="0.2">
      <c r="A118" s="99"/>
      <c r="B118" s="65"/>
      <c r="C118" s="65" t="s">
        <v>94</v>
      </c>
      <c r="D118" s="65"/>
      <c r="E118" s="65"/>
      <c r="F118" s="5">
        <v>0</v>
      </c>
      <c r="G118" s="65"/>
      <c r="H118" s="61" t="s">
        <v>91</v>
      </c>
      <c r="I118" s="28">
        <f>+I116/52</f>
        <v>0</v>
      </c>
      <c r="J118" s="97"/>
      <c r="K118" s="94"/>
      <c r="L118" s="104"/>
      <c r="M118" s="91"/>
      <c r="N118" s="91"/>
      <c r="O118" s="91"/>
      <c r="P118" s="91"/>
      <c r="Q118" s="91"/>
      <c r="R118" s="94"/>
      <c r="S118" s="94"/>
      <c r="T118" s="65"/>
      <c r="U118" s="65"/>
      <c r="V118" s="65"/>
      <c r="W118" s="65"/>
      <c r="X118" s="65"/>
    </row>
    <row r="119" spans="1:24" s="23" customFormat="1" ht="18" customHeight="1" thickBot="1" x14ac:dyDescent="0.25">
      <c r="A119" s="99"/>
      <c r="B119" s="103" t="s">
        <v>93</v>
      </c>
      <c r="C119" s="65"/>
      <c r="D119" s="65"/>
      <c r="E119" s="65"/>
      <c r="F119" s="118">
        <f>SUM(F102:F118)</f>
        <v>0</v>
      </c>
      <c r="G119" s="65"/>
      <c r="H119" s="62"/>
      <c r="I119" s="63"/>
      <c r="J119" s="63"/>
      <c r="K119" s="94"/>
      <c r="L119" s="104"/>
      <c r="M119" s="91"/>
      <c r="N119" s="91"/>
      <c r="O119" s="91"/>
      <c r="P119" s="91"/>
      <c r="Q119" s="91"/>
      <c r="R119" s="94"/>
      <c r="S119" s="94"/>
      <c r="T119" s="65"/>
      <c r="U119" s="65"/>
      <c r="V119" s="65"/>
      <c r="W119" s="65"/>
      <c r="X119" s="65"/>
    </row>
    <row r="120" spans="1:24" s="23" customFormat="1" ht="18" customHeight="1" thickTop="1" x14ac:dyDescent="0.2">
      <c r="A120" s="99"/>
      <c r="B120" s="65"/>
      <c r="C120" s="65"/>
      <c r="D120" s="65"/>
      <c r="E120" s="65"/>
      <c r="F120" s="55"/>
      <c r="G120" s="65"/>
      <c r="H120" s="143" t="s">
        <v>76</v>
      </c>
      <c r="I120" s="155" t="s">
        <v>127</v>
      </c>
      <c r="J120" s="155" t="s">
        <v>128</v>
      </c>
      <c r="K120" s="39"/>
      <c r="L120" s="107"/>
      <c r="M120" s="39"/>
      <c r="N120" s="39"/>
      <c r="O120" s="39"/>
      <c r="P120" s="39"/>
      <c r="Q120" s="39"/>
      <c r="R120" s="39"/>
      <c r="S120" s="39"/>
      <c r="T120" s="39"/>
      <c r="U120" s="65"/>
      <c r="V120" s="65"/>
      <c r="W120" s="65"/>
      <c r="X120" s="65"/>
    </row>
    <row r="121" spans="1:24" s="23" customFormat="1" ht="18" customHeight="1" x14ac:dyDescent="0.2">
      <c r="A121" s="99"/>
      <c r="B121" s="65"/>
      <c r="C121" s="65"/>
      <c r="D121" s="65"/>
      <c r="E121" s="65"/>
      <c r="F121" s="43"/>
      <c r="G121" s="65"/>
      <c r="H121" s="144"/>
      <c r="I121" s="156"/>
      <c r="J121" s="156"/>
      <c r="K121" s="39"/>
      <c r="L121" s="107"/>
      <c r="M121" s="39"/>
      <c r="N121" s="39"/>
      <c r="O121" s="39"/>
      <c r="P121" s="39"/>
      <c r="Q121" s="39"/>
      <c r="R121" s="39"/>
      <c r="S121" s="39"/>
      <c r="T121" s="39"/>
      <c r="U121" s="45"/>
      <c r="V121" s="45"/>
      <c r="W121" s="45"/>
      <c r="X121" s="45"/>
    </row>
    <row r="122" spans="1:24" s="23" customFormat="1" ht="18" customHeight="1" thickBot="1" x14ac:dyDescent="0.25">
      <c r="A122" s="99"/>
      <c r="B122" s="29" t="s">
        <v>50</v>
      </c>
      <c r="C122" s="65"/>
      <c r="D122" s="65"/>
      <c r="E122" s="65"/>
      <c r="F122" s="15">
        <f>F98+F119</f>
        <v>0</v>
      </c>
      <c r="G122" s="65"/>
      <c r="H122" s="44"/>
      <c r="I122" s="120"/>
      <c r="J122" s="121"/>
      <c r="K122" s="128"/>
      <c r="L122" s="108"/>
      <c r="M122" s="129"/>
      <c r="N122" s="39"/>
      <c r="O122" s="39"/>
      <c r="P122" s="130" t="s">
        <v>126</v>
      </c>
      <c r="Q122" s="130" t="s">
        <v>122</v>
      </c>
      <c r="R122" s="130" t="s">
        <v>123</v>
      </c>
      <c r="S122" s="130" t="s">
        <v>124</v>
      </c>
      <c r="T122" s="130" t="s">
        <v>125</v>
      </c>
      <c r="U122" s="45"/>
      <c r="V122" s="48"/>
      <c r="W122" s="45"/>
      <c r="X122" s="48"/>
    </row>
    <row r="123" spans="1:24" s="23" customFormat="1" ht="18" customHeight="1" thickTop="1" x14ac:dyDescent="0.2">
      <c r="A123" s="99"/>
      <c r="B123" s="65"/>
      <c r="C123" s="65"/>
      <c r="D123" s="42"/>
      <c r="E123" s="65"/>
      <c r="F123" s="41"/>
      <c r="G123" s="65"/>
      <c r="H123" s="122" t="s">
        <v>129</v>
      </c>
      <c r="I123" s="123">
        <v>0</v>
      </c>
      <c r="J123" s="16" t="str">
        <f>IF((K123="")*(M123="")*(N123="")*(O123=""),L123,(IF((K123="")*(L123="")*(N123="")*(O123=""),M123,(IF((K123="")*(L123="")*(M123="")*(O123=""),N123,(IF((K123="")*(L123="")*(M123="")*(N123=""),O123,(IF((L123="")*(M123="")*(N123="")*(O123=""),K123,"")))))))))</f>
        <v/>
      </c>
      <c r="K123" s="131"/>
      <c r="L123" s="89">
        <f>IF((I123=0)*(I126=0)*(I127=0)*(I125=0),Q123,"")</f>
        <v>0</v>
      </c>
      <c r="M123" s="88">
        <f>IF((I123=0)*(I126=0)*(I127=0)*(I124=0),R123,"")</f>
        <v>0</v>
      </c>
      <c r="N123" s="88">
        <f>IF((I123=0)*(I125=0)*(I127=0)*(I124=0),S123,"")</f>
        <v>0</v>
      </c>
      <c r="O123" s="88">
        <f>IF((I123=0)*(I125=0)*(I126=0)*(I124=0),T123,"")</f>
        <v>0</v>
      </c>
      <c r="P123" s="90"/>
      <c r="Q123" s="130">
        <f>I124*4</f>
        <v>0</v>
      </c>
      <c r="R123" s="130">
        <f>(I125/12)*626</f>
        <v>0</v>
      </c>
      <c r="S123" s="130">
        <f>(I126/12)*313</f>
        <v>0</v>
      </c>
      <c r="T123" s="130">
        <f>I127*12</f>
        <v>0</v>
      </c>
      <c r="U123" s="48"/>
      <c r="V123" s="45"/>
      <c r="W123" s="48"/>
      <c r="X123" s="136"/>
    </row>
    <row r="124" spans="1:24" s="23" customFormat="1" ht="18" customHeight="1" thickBot="1" x14ac:dyDescent="0.25">
      <c r="A124" s="99"/>
      <c r="B124" s="64"/>
      <c r="C124" s="69"/>
      <c r="D124" s="69"/>
      <c r="E124" s="69"/>
      <c r="F124" s="41"/>
      <c r="G124" s="65"/>
      <c r="H124" s="124" t="s">
        <v>130</v>
      </c>
      <c r="I124" s="123">
        <v>0</v>
      </c>
      <c r="J124" s="16" t="str">
        <f>IF((K124="")*(M124="")*(N124="")*(O124=""),L124,(IF((K124="")*(L124="")*(N124="")*(O124=""),M124,(IF((K124="")*(L124="")*(M124="")*(O124=""),N124,(IF((K124="")*(L124="")*(M124="")*(N124=""),O124,(IF((L124="")*(M124="")*(N124="")*(O124=""),K124,"")))))))))</f>
        <v/>
      </c>
      <c r="K124" s="132">
        <f>IF((I124=0)*(I125=0)*(I126=0)*(I127=0),P124,"")</f>
        <v>0</v>
      </c>
      <c r="L124" s="89"/>
      <c r="M124" s="88">
        <f>IF((I124=0)*(I126=0)*(I127=0)*(I123=0),R124,"")</f>
        <v>0</v>
      </c>
      <c r="N124" s="88">
        <f>IF((I125=0)*(I124=0)*(I127=0)*(I123=0),S124,"")</f>
        <v>0</v>
      </c>
      <c r="O124" s="88">
        <f>IF((I124=0)*(I126=0)*(I123=0)*(I125=0),T124,"")</f>
        <v>0</v>
      </c>
      <c r="P124" s="90">
        <f>I123/4</f>
        <v>0</v>
      </c>
      <c r="Q124" s="90"/>
      <c r="R124" s="130">
        <f>(I125/12)*156.5</f>
        <v>0</v>
      </c>
      <c r="S124" s="130">
        <f>(I126/12)*78.25</f>
        <v>0</v>
      </c>
      <c r="T124" s="130">
        <f>I127*3</f>
        <v>0</v>
      </c>
      <c r="U124" s="48"/>
      <c r="V124" s="48"/>
      <c r="W124" s="45"/>
      <c r="X124" s="136"/>
    </row>
    <row r="125" spans="1:24" s="23" customFormat="1" ht="18" customHeight="1" x14ac:dyDescent="0.4">
      <c r="A125" s="99"/>
      <c r="B125" s="160" t="s">
        <v>108</v>
      </c>
      <c r="C125" s="161"/>
      <c r="D125" s="161"/>
      <c r="E125" s="161"/>
      <c r="F125" s="162"/>
      <c r="G125" s="65"/>
      <c r="H125" s="125" t="s">
        <v>77</v>
      </c>
      <c r="I125" s="123">
        <v>0</v>
      </c>
      <c r="J125" s="16" t="str">
        <f>IF((K125="")*(M125="")*(N125="")*(O125=""),L125,(IF((K125="")*(L125="")*(N125="")*(O125=""),M125,(IF((K125="")*(L125="")*(M125="")*(O125=""),N125,(IF((K125="")*(L125="")*(M125="")*(N125=""),O125,(IF((L125="")*(M125="")*(N125="")*(O125=""),K125,"")))))))))</f>
        <v/>
      </c>
      <c r="K125" s="132">
        <f>IF((I125=0)*(I126=0)*(I127=0)*(I124=0),P125,"")</f>
        <v>0</v>
      </c>
      <c r="L125" s="89">
        <f>IF((I125=0)*(I126=0)*(I127=0)*(I123=0),Q125,"")</f>
        <v>0</v>
      </c>
      <c r="M125" s="88"/>
      <c r="N125" s="88">
        <f>IF((I123=0)*(I125=0)*(I127=0)*(I124=0),S125,"")</f>
        <v>0</v>
      </c>
      <c r="O125" s="88">
        <f>IF((I125=0)*(I123=0)*(I124=0)*(I126=0),T125,"")</f>
        <v>0</v>
      </c>
      <c r="P125" s="130">
        <f>(I123*12)/626</f>
        <v>0</v>
      </c>
      <c r="Q125" s="130">
        <f>((I124*4)*12)/626</f>
        <v>0</v>
      </c>
      <c r="R125" s="130"/>
      <c r="S125" s="130">
        <f>I126/2</f>
        <v>0</v>
      </c>
      <c r="T125" s="130">
        <f>(T123*12)/626</f>
        <v>0</v>
      </c>
      <c r="U125" s="48"/>
      <c r="V125" s="136"/>
      <c r="W125" s="48"/>
      <c r="X125" s="45"/>
    </row>
    <row r="126" spans="1:24" s="23" customFormat="1" ht="18" customHeight="1" x14ac:dyDescent="0.25">
      <c r="A126" s="99"/>
      <c r="B126" s="10" t="s">
        <v>111</v>
      </c>
      <c r="C126" s="30"/>
      <c r="D126" s="30"/>
      <c r="E126" s="11"/>
      <c r="F126" s="1">
        <f>F18</f>
        <v>0</v>
      </c>
      <c r="G126" s="114"/>
      <c r="H126" s="125" t="s">
        <v>78</v>
      </c>
      <c r="I126" s="123">
        <v>0</v>
      </c>
      <c r="J126" s="16" t="str">
        <f>IF((K126="")*(M126="")*(N126="")*(O126=""),L126,(IF((K126="")*(L126="")*(N126="")*(O126=""),M126,(IF((K126="")*(L126="")*(M126="")*(O126=""),N126,(IF((K126="")*(L126="")*(M126="")*(N126=""),O126,(IF((L126="")*(M126="")*(N126="")*(O126=""),K126,"")))))))))</f>
        <v/>
      </c>
      <c r="K126" s="132">
        <f>IF((I125=0)*(I126=0)*(I127=0)*(I124=0),P126,"")</f>
        <v>0</v>
      </c>
      <c r="L126" s="89">
        <f>IF((I126=0)*(I127=0)*(I125=0)*(I123=0),Q126,"")</f>
        <v>0</v>
      </c>
      <c r="M126" s="88">
        <f>IF((I123=0)*(I126=0)*(I127=0)*(I124=0),R126,"")</f>
        <v>0</v>
      </c>
      <c r="N126" s="88"/>
      <c r="O126" s="88">
        <f>IF((I126=0)*(I124=0)*(I125=0)*(I123=0),T126,"")</f>
        <v>0</v>
      </c>
      <c r="P126" s="130">
        <f>(I123*12)/313</f>
        <v>0</v>
      </c>
      <c r="Q126" s="130">
        <f>((I124*4)*12)/313</f>
        <v>0</v>
      </c>
      <c r="R126" s="130">
        <f>I125*2</f>
        <v>0</v>
      </c>
      <c r="S126" s="130"/>
      <c r="T126" s="130">
        <f>(T123*12)/313</f>
        <v>0</v>
      </c>
      <c r="U126" s="45"/>
      <c r="V126" s="45"/>
      <c r="W126" s="45"/>
      <c r="X126" s="45"/>
    </row>
    <row r="127" spans="1:24" s="23" customFormat="1" ht="18" customHeight="1" x14ac:dyDescent="0.25">
      <c r="A127" s="99"/>
      <c r="B127" s="12" t="s">
        <v>120</v>
      </c>
      <c r="C127" s="30"/>
      <c r="D127" s="30"/>
      <c r="E127" s="13"/>
      <c r="F127" s="2">
        <f>F98</f>
        <v>0</v>
      </c>
      <c r="G127" s="114"/>
      <c r="H127" s="125" t="s">
        <v>79</v>
      </c>
      <c r="I127" s="123">
        <v>0</v>
      </c>
      <c r="J127" s="16" t="str">
        <f>IF((K127="")*(M127="")*(N127="")*(O127=""),L127,(IF((K127="")*(L127="")*(N127="")*(O127=""),M127,(IF((K127="")*(L127="")*(M127="")*(O127=""),N127,(IF((K127="")*(L127="")*(M127="")*(N127=""),O127,(IF((L127="")*(M127="")*(N127="")*(O127=""),K127,"")))))))))</f>
        <v/>
      </c>
      <c r="K127" s="132">
        <f>IF((I125=0)*(I126=0)*(I127=0)*(I124=0),P127,"")</f>
        <v>0</v>
      </c>
      <c r="L127" s="89">
        <f>IF((I127=0)*(I123=0)*(I126=0)*(I125=0),Q127,"")</f>
        <v>0</v>
      </c>
      <c r="M127" s="88">
        <f>IF((I123=0)*(I126=0)*(I127=0)*(I124=0),R127,"")</f>
        <v>0</v>
      </c>
      <c r="N127" s="88">
        <f>IF((I123=0)*(I125=0)*(I127=0)*(I124=0),S127,"")</f>
        <v>0</v>
      </c>
      <c r="O127" s="133"/>
      <c r="P127" s="130">
        <f>I123/12</f>
        <v>0</v>
      </c>
      <c r="Q127" s="130">
        <f>I124/3</f>
        <v>0</v>
      </c>
      <c r="R127" s="130">
        <f>R123/12</f>
        <v>0</v>
      </c>
      <c r="S127" s="140">
        <f>S123/12</f>
        <v>0</v>
      </c>
      <c r="T127" s="130"/>
      <c r="U127" s="92"/>
      <c r="V127" s="50"/>
      <c r="W127" s="50"/>
      <c r="X127" s="92"/>
    </row>
    <row r="128" spans="1:24" s="23" customFormat="1" ht="18" customHeight="1" x14ac:dyDescent="0.25">
      <c r="A128" s="99"/>
      <c r="B128" s="12" t="s">
        <v>95</v>
      </c>
      <c r="C128" s="30"/>
      <c r="D128" s="30"/>
      <c r="E128" s="11"/>
      <c r="F128" s="2">
        <f>F119</f>
        <v>0</v>
      </c>
      <c r="G128" s="114"/>
      <c r="H128" s="126"/>
      <c r="I128" s="127"/>
      <c r="J128" s="18"/>
      <c r="K128" s="88">
        <f>IF((I128=0)*(I129=0)*(I130=0),U128,"")</f>
        <v>0</v>
      </c>
      <c r="L128" s="108"/>
      <c r="M128" s="39"/>
      <c r="N128" s="39"/>
      <c r="O128" s="39"/>
      <c r="P128" s="39"/>
      <c r="Q128" s="39"/>
      <c r="R128" s="88">
        <f>IF((I127=0)*(I128=0)*(I130=0),W128,"")</f>
        <v>0</v>
      </c>
      <c r="S128" s="88">
        <f>IF((I127=0)*(I128=0)*(I129=0),X128,"")</f>
        <v>0</v>
      </c>
      <c r="T128" s="39"/>
      <c r="U128" s="50"/>
      <c r="V128" s="50"/>
      <c r="W128" s="50"/>
      <c r="X128" s="92"/>
    </row>
    <row r="129" spans="1:24" s="23" customFormat="1" ht="18" customHeight="1" x14ac:dyDescent="0.2">
      <c r="A129" s="99"/>
      <c r="B129" s="31"/>
      <c r="C129" s="30"/>
      <c r="D129" s="30"/>
      <c r="E129" s="30"/>
      <c r="F129" s="3"/>
      <c r="G129" s="65"/>
      <c r="H129" s="134"/>
      <c r="I129" s="63"/>
      <c r="J129" s="63"/>
      <c r="K129" s="88">
        <f>IF((I128=0)*(I129=0)*(I130=0),U129,"")</f>
        <v>0</v>
      </c>
      <c r="L129" s="89">
        <f>IF((I127=0)*(I129=0)*(I130=0),V129,"")</f>
        <v>0</v>
      </c>
      <c r="M129" s="39"/>
      <c r="N129" s="39"/>
      <c r="O129" s="39"/>
      <c r="P129" s="39"/>
      <c r="Q129" s="39"/>
      <c r="R129" s="39"/>
      <c r="S129" s="88">
        <f>IF((I127=0)*(I128=0)*(I129=0),X129,"")</f>
        <v>0</v>
      </c>
      <c r="T129" s="39"/>
      <c r="U129" s="50"/>
      <c r="V129" s="50"/>
      <c r="W129" s="50"/>
      <c r="X129" s="92"/>
    </row>
    <row r="130" spans="1:24" s="23" customFormat="1" ht="18" customHeight="1" x14ac:dyDescent="0.25">
      <c r="A130" s="115"/>
      <c r="B130" s="12" t="s">
        <v>121</v>
      </c>
      <c r="C130" s="30"/>
      <c r="D130" s="30"/>
      <c r="E130" s="30"/>
      <c r="F130" s="32">
        <f>F126-F127-F128</f>
        <v>0</v>
      </c>
      <c r="G130" s="114"/>
      <c r="H130" s="134"/>
      <c r="I130" s="63"/>
      <c r="J130" s="63"/>
      <c r="K130" s="88">
        <f>IF((I128=0)*(I129=0)*(I130=0),U130,"")</f>
        <v>0</v>
      </c>
      <c r="L130" s="89">
        <f>IF((I127=0)*(I129=0)*(I130=0),V130,"")</f>
        <v>0</v>
      </c>
      <c r="M130" s="39"/>
      <c r="N130" s="39"/>
      <c r="O130" s="39"/>
      <c r="P130" s="39"/>
      <c r="Q130" s="39"/>
      <c r="R130" s="88">
        <f>IF((I127=0)*(I128=0)*(I130=0),W130,"")</f>
        <v>0</v>
      </c>
      <c r="S130" s="39"/>
      <c r="T130" s="39"/>
      <c r="U130" s="50"/>
      <c r="V130" s="50"/>
      <c r="W130" s="50"/>
      <c r="X130" s="92"/>
    </row>
    <row r="131" spans="1:24" s="23" customFormat="1" ht="18" customHeight="1" thickBot="1" x14ac:dyDescent="0.25">
      <c r="A131" s="115"/>
      <c r="B131" s="33"/>
      <c r="C131" s="34"/>
      <c r="D131" s="34"/>
      <c r="E131" s="34"/>
      <c r="F131" s="35"/>
      <c r="G131" s="65"/>
      <c r="H131" s="135"/>
      <c r="I131" s="63"/>
      <c r="J131" s="63"/>
      <c r="K131" s="94"/>
      <c r="L131" s="104"/>
      <c r="M131" s="39"/>
      <c r="N131" s="39"/>
      <c r="O131" s="39"/>
      <c r="P131" s="39"/>
      <c r="Q131" s="39"/>
      <c r="R131" s="94"/>
      <c r="S131" s="94"/>
      <c r="T131" s="39"/>
    </row>
    <row r="132" spans="1:24" s="23" customFormat="1" ht="18" customHeight="1" x14ac:dyDescent="0.2">
      <c r="A132" s="115"/>
      <c r="B132" s="30"/>
      <c r="C132" s="30"/>
      <c r="D132" s="30"/>
      <c r="E132" s="30"/>
      <c r="F132" s="36"/>
      <c r="G132" s="65"/>
      <c r="H132" s="30"/>
      <c r="I132" s="36"/>
      <c r="J132" s="36"/>
      <c r="K132" s="94"/>
      <c r="L132" s="104"/>
      <c r="M132" s="91"/>
      <c r="N132" s="91"/>
      <c r="O132" s="91"/>
      <c r="P132" s="91"/>
      <c r="Q132" s="91"/>
      <c r="R132" s="94"/>
      <c r="S132" s="94"/>
      <c r="T132" s="65"/>
    </row>
    <row r="133" spans="1:24" s="23" customFormat="1" ht="18" customHeight="1" x14ac:dyDescent="0.2">
      <c r="A133" s="115"/>
      <c r="B133" s="30"/>
      <c r="C133" s="30"/>
      <c r="D133" s="30"/>
      <c r="E133" s="30"/>
      <c r="F133" s="36"/>
      <c r="G133" s="65"/>
      <c r="H133" s="30"/>
      <c r="I133" s="36"/>
      <c r="J133" s="36"/>
      <c r="K133" s="94"/>
      <c r="L133" s="104"/>
      <c r="M133" s="91"/>
      <c r="N133" s="91"/>
      <c r="O133" s="91"/>
      <c r="P133" s="91"/>
      <c r="Q133" s="91"/>
      <c r="R133" s="94"/>
      <c r="S133" s="94"/>
      <c r="T133" s="65"/>
    </row>
    <row r="134" spans="1:24" s="23" customFormat="1" ht="18" customHeight="1" x14ac:dyDescent="0.2">
      <c r="A134" s="115"/>
      <c r="B134" s="30"/>
      <c r="C134" s="30"/>
      <c r="D134" s="30"/>
      <c r="E134" s="30"/>
      <c r="F134" s="36"/>
      <c r="G134" s="65"/>
      <c r="H134" s="30"/>
      <c r="I134" s="36"/>
      <c r="J134" s="36"/>
      <c r="K134" s="94"/>
      <c r="L134" s="104"/>
      <c r="M134" s="91"/>
      <c r="N134" s="91"/>
      <c r="O134" s="91"/>
      <c r="P134" s="91"/>
      <c r="Q134" s="91"/>
      <c r="R134" s="94"/>
      <c r="S134" s="94"/>
      <c r="T134" s="65"/>
    </row>
    <row r="135" spans="1:24" s="23" customFormat="1" ht="18" customHeight="1" x14ac:dyDescent="0.2">
      <c r="A135" s="115"/>
      <c r="B135" s="30"/>
      <c r="C135" s="30"/>
      <c r="D135" s="30"/>
      <c r="E135" s="30"/>
      <c r="F135" s="36"/>
      <c r="G135" s="65"/>
      <c r="H135" s="30"/>
      <c r="I135" s="36"/>
      <c r="J135" s="36"/>
      <c r="K135" s="94"/>
      <c r="L135" s="104"/>
      <c r="M135" s="91"/>
      <c r="N135" s="91"/>
      <c r="O135" s="91"/>
      <c r="P135" s="91"/>
      <c r="Q135" s="91"/>
      <c r="R135" s="91"/>
      <c r="S135" s="17"/>
    </row>
    <row r="136" spans="1:24" s="23" customFormat="1" ht="18" customHeight="1" x14ac:dyDescent="0.2">
      <c r="A136" s="115"/>
      <c r="B136" s="30"/>
      <c r="C136" s="30"/>
      <c r="D136" s="30"/>
      <c r="E136" s="30"/>
      <c r="F136" s="36"/>
      <c r="G136" s="65"/>
      <c r="H136" s="65"/>
      <c r="I136" s="41"/>
      <c r="J136" s="41"/>
      <c r="K136" s="65"/>
      <c r="L136" s="102"/>
      <c r="M136" s="30"/>
      <c r="N136" s="30"/>
      <c r="O136" s="30"/>
      <c r="P136" s="30"/>
      <c r="Q136" s="30"/>
      <c r="R136" s="30"/>
    </row>
    <row r="137" spans="1:24" s="23" customFormat="1" ht="18" customHeight="1" x14ac:dyDescent="0.2">
      <c r="A137" s="47"/>
      <c r="B137" s="66"/>
      <c r="C137" s="66"/>
      <c r="D137" s="66"/>
      <c r="E137" s="66"/>
      <c r="F137" s="67"/>
      <c r="G137" s="66"/>
      <c r="H137" s="66"/>
      <c r="I137" s="67"/>
      <c r="J137" s="67"/>
      <c r="K137" s="66"/>
      <c r="L137" s="68"/>
      <c r="M137" s="30"/>
      <c r="N137" s="30"/>
      <c r="O137" s="30"/>
      <c r="P137" s="30"/>
      <c r="Q137" s="30"/>
      <c r="R137" s="30"/>
    </row>
    <row r="138" spans="1:24" s="23" customFormat="1" ht="18" customHeight="1" x14ac:dyDescent="0.2">
      <c r="A138" s="58"/>
      <c r="B138" s="157" t="s">
        <v>117</v>
      </c>
      <c r="C138" s="158"/>
      <c r="D138" s="158"/>
      <c r="E138" s="158"/>
      <c r="F138" s="158"/>
      <c r="G138" s="158"/>
      <c r="H138" s="116"/>
      <c r="I138" s="69"/>
      <c r="J138" s="159"/>
      <c r="K138" s="70"/>
      <c r="L138" s="71"/>
      <c r="M138" s="30"/>
      <c r="N138" s="30"/>
      <c r="O138" s="30"/>
      <c r="P138" s="30"/>
      <c r="Q138" s="30"/>
      <c r="R138" s="30"/>
    </row>
    <row r="139" spans="1:24" s="23" customFormat="1" ht="18" customHeight="1" x14ac:dyDescent="0.2">
      <c r="A139" s="58"/>
      <c r="B139" s="158"/>
      <c r="C139" s="158"/>
      <c r="D139" s="158"/>
      <c r="E139" s="158"/>
      <c r="F139" s="158"/>
      <c r="G139" s="158"/>
      <c r="H139" s="116"/>
      <c r="I139" s="69"/>
      <c r="J139" s="159"/>
      <c r="K139" s="70"/>
      <c r="L139" s="71"/>
      <c r="M139" s="30"/>
      <c r="N139" s="30"/>
      <c r="O139" s="30"/>
      <c r="P139" s="30"/>
      <c r="Q139" s="30"/>
      <c r="R139" s="30"/>
    </row>
    <row r="140" spans="1:24" ht="18" customHeight="1" x14ac:dyDescent="0.2">
      <c r="A140" s="58"/>
      <c r="B140" s="77" t="s">
        <v>118</v>
      </c>
      <c r="C140" s="77"/>
      <c r="D140" s="77"/>
      <c r="E140" s="77"/>
      <c r="F140" s="77"/>
      <c r="G140" s="79"/>
      <c r="H140" s="79"/>
      <c r="I140" s="79"/>
      <c r="J140" s="79"/>
      <c r="K140" s="72"/>
      <c r="L140" s="73"/>
      <c r="M140" s="75"/>
      <c r="N140" s="75"/>
      <c r="O140" s="75"/>
      <c r="P140" s="75"/>
      <c r="Q140" s="75"/>
      <c r="R140" s="75"/>
    </row>
    <row r="141" spans="1:24" ht="18" customHeight="1" x14ac:dyDescent="0.2">
      <c r="A141" s="76"/>
      <c r="B141" s="77" t="s">
        <v>119</v>
      </c>
      <c r="C141" s="77"/>
      <c r="D141" s="77"/>
      <c r="E141" s="77"/>
      <c r="F141" s="78"/>
      <c r="G141" s="79"/>
      <c r="H141" s="79"/>
      <c r="I141" s="80"/>
      <c r="J141" s="80"/>
      <c r="K141" s="72"/>
      <c r="L141" s="73"/>
      <c r="M141" s="75"/>
      <c r="N141" s="75"/>
      <c r="O141" s="75"/>
      <c r="P141" s="75"/>
      <c r="Q141" s="75"/>
      <c r="R141" s="75"/>
    </row>
    <row r="142" spans="1:24" ht="18" customHeight="1" x14ac:dyDescent="0.2">
      <c r="A142" s="81"/>
      <c r="B142" s="82"/>
      <c r="C142" s="82"/>
      <c r="D142" s="82"/>
      <c r="E142" s="82"/>
      <c r="F142" s="83"/>
      <c r="G142" s="163" t="s">
        <v>116</v>
      </c>
      <c r="H142" s="164"/>
      <c r="I142" s="164"/>
      <c r="J142" s="164"/>
      <c r="K142" s="164"/>
      <c r="L142" s="165"/>
      <c r="M142" s="75"/>
      <c r="N142" s="75"/>
      <c r="O142" s="75"/>
      <c r="P142" s="75"/>
      <c r="Q142" s="75"/>
      <c r="R142" s="75"/>
    </row>
    <row r="143" spans="1:24" ht="18" customHeight="1" x14ac:dyDescent="0.2">
      <c r="A143" s="84"/>
      <c r="M143" s="75"/>
      <c r="N143" s="75"/>
      <c r="O143" s="75"/>
      <c r="P143" s="75"/>
      <c r="Q143" s="75"/>
      <c r="R143" s="75"/>
    </row>
    <row r="144" spans="1:24" ht="35.1" customHeight="1" x14ac:dyDescent="0.2">
      <c r="A144" s="84"/>
      <c r="M144" s="75"/>
      <c r="N144" s="75"/>
      <c r="O144" s="75"/>
      <c r="P144" s="75"/>
      <c r="Q144" s="75"/>
      <c r="R144" s="75"/>
    </row>
    <row r="145" spans="1:18" ht="18" customHeight="1" x14ac:dyDescent="0.2">
      <c r="A145" s="84"/>
      <c r="M145" s="75"/>
      <c r="N145" s="75"/>
      <c r="O145" s="75"/>
      <c r="P145" s="75"/>
      <c r="Q145" s="75"/>
      <c r="R145" s="75"/>
    </row>
    <row r="146" spans="1:18" ht="18" customHeight="1" x14ac:dyDescent="0.2">
      <c r="A146" s="84"/>
      <c r="M146" s="75"/>
      <c r="N146" s="75"/>
      <c r="O146" s="75"/>
      <c r="P146" s="75"/>
      <c r="Q146" s="75"/>
      <c r="R146" s="75"/>
    </row>
    <row r="147" spans="1:18" ht="18" customHeight="1" x14ac:dyDescent="0.2">
      <c r="A147" s="84"/>
      <c r="M147" s="75"/>
      <c r="N147" s="75"/>
      <c r="O147" s="75"/>
      <c r="P147" s="75"/>
      <c r="Q147" s="75"/>
      <c r="R147" s="75"/>
    </row>
    <row r="148" spans="1:18" ht="18" customHeight="1" x14ac:dyDescent="0.2">
      <c r="A148" s="84"/>
      <c r="M148" s="75"/>
      <c r="N148" s="75"/>
      <c r="O148" s="75"/>
      <c r="P148" s="75"/>
      <c r="Q148" s="75"/>
      <c r="R148" s="75"/>
    </row>
    <row r="149" spans="1:18" ht="18" customHeight="1" x14ac:dyDescent="0.2">
      <c r="A149" s="84"/>
      <c r="N149" s="75"/>
      <c r="O149" s="75"/>
      <c r="P149" s="75"/>
      <c r="Q149" s="84"/>
    </row>
    <row r="150" spans="1:18" ht="18" customHeight="1" x14ac:dyDescent="0.2">
      <c r="A150" s="84"/>
      <c r="N150" s="75"/>
      <c r="O150" s="75"/>
      <c r="P150" s="75"/>
      <c r="Q150" s="84"/>
    </row>
    <row r="151" spans="1:18" ht="18" customHeight="1" x14ac:dyDescent="0.2">
      <c r="A151" s="84"/>
      <c r="N151" s="75"/>
      <c r="O151" s="75"/>
      <c r="P151" s="75"/>
      <c r="Q151" s="84"/>
    </row>
    <row r="152" spans="1:18" ht="18" customHeight="1" x14ac:dyDescent="0.2">
      <c r="A152" s="84"/>
      <c r="N152" s="75"/>
      <c r="O152" s="75"/>
      <c r="P152" s="75"/>
      <c r="Q152" s="84"/>
    </row>
    <row r="153" spans="1:18" ht="18" customHeight="1" x14ac:dyDescent="0.2">
      <c r="A153" s="84"/>
      <c r="N153" s="75"/>
      <c r="O153" s="75"/>
      <c r="P153" s="75"/>
      <c r="Q153" s="84"/>
    </row>
    <row r="154" spans="1:18" ht="18" customHeight="1" x14ac:dyDescent="0.2">
      <c r="A154" s="84"/>
      <c r="N154" s="75"/>
      <c r="O154" s="75"/>
      <c r="P154" s="75"/>
      <c r="Q154" s="84"/>
    </row>
    <row r="155" spans="1:18" ht="18" customHeight="1" x14ac:dyDescent="0.2">
      <c r="A155" s="84"/>
      <c r="N155" s="75"/>
      <c r="O155" s="75"/>
      <c r="P155" s="75"/>
      <c r="Q155" s="84"/>
    </row>
    <row r="156" spans="1:18" ht="18" customHeight="1" x14ac:dyDescent="0.2">
      <c r="A156" s="84"/>
      <c r="N156" s="75"/>
      <c r="O156" s="75"/>
      <c r="P156" s="75"/>
      <c r="Q156" s="84"/>
    </row>
    <row r="157" spans="1:18" ht="18" customHeight="1" x14ac:dyDescent="0.2">
      <c r="A157" s="84"/>
      <c r="N157" s="75"/>
      <c r="O157" s="75"/>
      <c r="P157" s="86"/>
    </row>
    <row r="158" spans="1:18" ht="18" customHeight="1" x14ac:dyDescent="0.2">
      <c r="A158" s="84"/>
      <c r="N158" s="75"/>
      <c r="O158" s="75"/>
      <c r="P158" s="86"/>
    </row>
    <row r="159" spans="1:18" ht="18" customHeight="1" x14ac:dyDescent="0.2">
      <c r="A159" s="84"/>
      <c r="N159" s="75"/>
      <c r="O159" s="75"/>
      <c r="P159" s="86"/>
    </row>
    <row r="160" spans="1:18" ht="18" customHeight="1" x14ac:dyDescent="0.2">
      <c r="A160" s="84"/>
      <c r="N160" s="75"/>
      <c r="O160" s="75"/>
      <c r="P160" s="86"/>
    </row>
    <row r="161" spans="1:16" ht="18" customHeight="1" x14ac:dyDescent="0.2">
      <c r="A161" s="84"/>
      <c r="N161" s="75"/>
      <c r="O161" s="75"/>
      <c r="P161" s="86"/>
    </row>
    <row r="162" spans="1:16" ht="18" customHeight="1" x14ac:dyDescent="0.2">
      <c r="A162" s="84"/>
      <c r="N162" s="75"/>
      <c r="O162" s="75"/>
      <c r="P162" s="86"/>
    </row>
    <row r="163" spans="1:16" ht="18" customHeight="1" x14ac:dyDescent="0.2">
      <c r="A163" s="84"/>
      <c r="N163" s="75"/>
      <c r="O163" s="75"/>
      <c r="P163" s="86"/>
    </row>
    <row r="164" spans="1:16" ht="18" customHeight="1" x14ac:dyDescent="0.2">
      <c r="A164" s="84"/>
      <c r="N164" s="75"/>
      <c r="O164" s="75"/>
      <c r="P164" s="86"/>
    </row>
    <row r="165" spans="1:16" ht="18" customHeight="1" x14ac:dyDescent="0.2">
      <c r="A165" s="84"/>
      <c r="N165" s="75"/>
      <c r="O165" s="75"/>
      <c r="P165" s="86"/>
    </row>
    <row r="166" spans="1:16" ht="18" customHeight="1" x14ac:dyDescent="0.2">
      <c r="A166" s="84"/>
      <c r="N166" s="75"/>
      <c r="O166" s="75"/>
      <c r="P166" s="86"/>
    </row>
    <row r="167" spans="1:16" ht="18" customHeight="1" x14ac:dyDescent="0.2">
      <c r="A167" s="84"/>
      <c r="N167" s="75"/>
      <c r="O167" s="75"/>
      <c r="P167" s="86"/>
    </row>
    <row r="168" spans="1:16" ht="18" customHeight="1" x14ac:dyDescent="0.2">
      <c r="A168" s="84"/>
      <c r="N168" s="75"/>
      <c r="O168" s="75"/>
      <c r="P168" s="86"/>
    </row>
    <row r="169" spans="1:16" ht="18" customHeight="1" x14ac:dyDescent="0.2">
      <c r="A169" s="84"/>
      <c r="N169" s="75"/>
      <c r="O169" s="75"/>
      <c r="P169" s="86"/>
    </row>
    <row r="170" spans="1:16" ht="18" customHeight="1" x14ac:dyDescent="0.2">
      <c r="A170" s="84"/>
      <c r="N170" s="75"/>
      <c r="O170" s="75"/>
      <c r="P170" s="86"/>
    </row>
    <row r="171" spans="1:16" ht="18" customHeight="1" x14ac:dyDescent="0.2">
      <c r="A171" s="84"/>
      <c r="N171" s="75"/>
      <c r="O171" s="75"/>
      <c r="P171" s="86"/>
    </row>
    <row r="172" spans="1:16" ht="18" customHeight="1" x14ac:dyDescent="0.2">
      <c r="A172" s="84"/>
      <c r="N172" s="75"/>
      <c r="O172" s="75"/>
      <c r="P172" s="86"/>
    </row>
    <row r="173" spans="1:16" ht="18" customHeight="1" x14ac:dyDescent="0.2">
      <c r="A173" s="84"/>
      <c r="N173" s="75"/>
      <c r="O173" s="75"/>
      <c r="P173" s="86"/>
    </row>
    <row r="174" spans="1:16" ht="18" customHeight="1" x14ac:dyDescent="0.2">
      <c r="A174" s="84"/>
      <c r="N174" s="75"/>
      <c r="O174" s="75"/>
      <c r="P174" s="86"/>
    </row>
    <row r="175" spans="1:16" ht="18" customHeight="1" x14ac:dyDescent="0.2">
      <c r="A175" s="84"/>
      <c r="N175" s="75"/>
      <c r="O175" s="75"/>
      <c r="P175" s="86"/>
    </row>
    <row r="176" spans="1:16" ht="18" customHeight="1" x14ac:dyDescent="0.2">
      <c r="A176" s="84"/>
      <c r="N176" s="75"/>
      <c r="O176" s="75"/>
      <c r="P176" s="86"/>
    </row>
    <row r="177" spans="1:16" ht="18" customHeight="1" x14ac:dyDescent="0.2">
      <c r="A177" s="84"/>
      <c r="N177" s="75"/>
      <c r="O177" s="75"/>
      <c r="P177" s="86"/>
    </row>
    <row r="178" spans="1:16" ht="18" customHeight="1" x14ac:dyDescent="0.2">
      <c r="A178" s="84"/>
      <c r="N178" s="75"/>
      <c r="O178" s="75"/>
      <c r="P178" s="86"/>
    </row>
    <row r="179" spans="1:16" ht="18" customHeight="1" x14ac:dyDescent="0.2">
      <c r="A179" s="84"/>
      <c r="N179" s="75"/>
      <c r="O179" s="75"/>
      <c r="P179" s="86"/>
    </row>
    <row r="180" spans="1:16" ht="18" customHeight="1" x14ac:dyDescent="0.2">
      <c r="A180" s="84"/>
      <c r="N180" s="75"/>
      <c r="O180" s="75"/>
      <c r="P180" s="86"/>
    </row>
    <row r="181" spans="1:16" ht="18" customHeight="1" x14ac:dyDescent="0.2">
      <c r="A181" s="84"/>
      <c r="N181" s="75"/>
      <c r="O181" s="75"/>
      <c r="P181" s="86"/>
    </row>
    <row r="182" spans="1:16" ht="18" customHeight="1" x14ac:dyDescent="0.2">
      <c r="A182" s="84"/>
      <c r="N182" s="75"/>
      <c r="O182" s="75"/>
      <c r="P182" s="86"/>
    </row>
    <row r="183" spans="1:16" ht="18" customHeight="1" x14ac:dyDescent="0.2">
      <c r="A183" s="84"/>
      <c r="N183" s="75"/>
      <c r="O183" s="75"/>
      <c r="P183" s="86"/>
    </row>
    <row r="184" spans="1:16" ht="18" customHeight="1" x14ac:dyDescent="0.2">
      <c r="A184" s="84"/>
      <c r="N184" s="75"/>
      <c r="O184" s="75"/>
      <c r="P184" s="86"/>
    </row>
    <row r="185" spans="1:16" ht="18" customHeight="1" x14ac:dyDescent="0.2">
      <c r="A185" s="84"/>
      <c r="N185" s="75"/>
      <c r="O185" s="75"/>
      <c r="P185" s="86"/>
    </row>
    <row r="186" spans="1:16" ht="18" customHeight="1" x14ac:dyDescent="0.2">
      <c r="A186" s="84"/>
      <c r="N186" s="75"/>
      <c r="O186" s="75"/>
      <c r="P186" s="86"/>
    </row>
    <row r="187" spans="1:16" ht="18" customHeight="1" x14ac:dyDescent="0.2">
      <c r="A187" s="84"/>
      <c r="N187" s="75"/>
      <c r="O187" s="75"/>
      <c r="P187" s="86"/>
    </row>
    <row r="188" spans="1:16" ht="18" customHeight="1" x14ac:dyDescent="0.2">
      <c r="A188" s="84"/>
      <c r="N188" s="75"/>
      <c r="O188" s="75"/>
      <c r="P188" s="86"/>
    </row>
    <row r="189" spans="1:16" ht="18" customHeight="1" x14ac:dyDescent="0.2">
      <c r="A189" s="84"/>
      <c r="N189" s="75"/>
      <c r="O189" s="75"/>
      <c r="P189" s="86"/>
    </row>
    <row r="190" spans="1:16" ht="18" customHeight="1" x14ac:dyDescent="0.2">
      <c r="A190" s="84"/>
      <c r="N190" s="75"/>
      <c r="O190" s="75"/>
      <c r="P190" s="86"/>
    </row>
    <row r="191" spans="1:16" ht="18" customHeight="1" x14ac:dyDescent="0.2">
      <c r="A191" s="84"/>
      <c r="N191" s="75"/>
      <c r="O191" s="75"/>
      <c r="P191" s="86"/>
    </row>
    <row r="192" spans="1:16" ht="18" customHeight="1" x14ac:dyDescent="0.2">
      <c r="A192" s="84"/>
      <c r="N192" s="75"/>
      <c r="O192" s="75"/>
      <c r="P192" s="86"/>
    </row>
    <row r="193" spans="1:16" ht="18" customHeight="1" x14ac:dyDescent="0.2">
      <c r="A193" s="84"/>
      <c r="N193" s="75"/>
      <c r="O193" s="75"/>
      <c r="P193" s="86"/>
    </row>
    <row r="194" spans="1:16" ht="18" customHeight="1" x14ac:dyDescent="0.2">
      <c r="A194" s="84"/>
      <c r="N194" s="75"/>
      <c r="O194" s="75"/>
      <c r="P194" s="86"/>
    </row>
    <row r="195" spans="1:16" ht="18" customHeight="1" x14ac:dyDescent="0.2">
      <c r="A195" s="84"/>
      <c r="N195" s="75"/>
      <c r="O195" s="75"/>
      <c r="P195" s="86"/>
    </row>
    <row r="196" spans="1:16" ht="18" customHeight="1" x14ac:dyDescent="0.2">
      <c r="A196" s="84"/>
      <c r="N196" s="75"/>
      <c r="O196" s="75"/>
      <c r="P196" s="86"/>
    </row>
    <row r="197" spans="1:16" ht="18" customHeight="1" x14ac:dyDescent="0.2">
      <c r="A197" s="84"/>
      <c r="N197" s="75"/>
      <c r="O197" s="75"/>
      <c r="P197" s="86"/>
    </row>
    <row r="198" spans="1:16" ht="18" customHeight="1" x14ac:dyDescent="0.2">
      <c r="A198" s="84"/>
      <c r="N198" s="75"/>
      <c r="O198" s="75"/>
      <c r="P198" s="86"/>
    </row>
    <row r="199" spans="1:16" ht="18" customHeight="1" x14ac:dyDescent="0.2">
      <c r="A199" s="84"/>
      <c r="N199" s="75"/>
      <c r="O199" s="75"/>
      <c r="P199" s="86"/>
    </row>
    <row r="200" spans="1:16" ht="18" customHeight="1" x14ac:dyDescent="0.2">
      <c r="A200" s="84"/>
      <c r="N200" s="75"/>
      <c r="O200" s="75"/>
      <c r="P200" s="86"/>
    </row>
    <row r="201" spans="1:16" ht="18" customHeight="1" x14ac:dyDescent="0.2">
      <c r="A201" s="84"/>
      <c r="N201" s="75"/>
      <c r="O201" s="75"/>
      <c r="P201" s="86"/>
    </row>
    <row r="202" spans="1:16" ht="18" customHeight="1" x14ac:dyDescent="0.2">
      <c r="A202" s="84"/>
      <c r="N202" s="75"/>
      <c r="O202" s="75"/>
      <c r="P202" s="86"/>
    </row>
    <row r="203" spans="1:16" ht="18" customHeight="1" x14ac:dyDescent="0.2">
      <c r="A203" s="84"/>
      <c r="N203" s="75"/>
      <c r="O203" s="75"/>
      <c r="P203" s="86"/>
    </row>
    <row r="204" spans="1:16" ht="18" customHeight="1" x14ac:dyDescent="0.2">
      <c r="A204" s="84"/>
      <c r="N204" s="75"/>
      <c r="O204" s="75"/>
      <c r="P204" s="86"/>
    </row>
    <row r="205" spans="1:16" ht="18" customHeight="1" x14ac:dyDescent="0.2">
      <c r="A205" s="84"/>
      <c r="N205" s="75"/>
      <c r="O205" s="75"/>
      <c r="P205" s="86"/>
    </row>
    <row r="206" spans="1:16" ht="18" customHeight="1" x14ac:dyDescent="0.2">
      <c r="A206" s="84"/>
      <c r="N206" s="75"/>
      <c r="O206" s="75"/>
      <c r="P206" s="86"/>
    </row>
    <row r="207" spans="1:16" ht="18" customHeight="1" x14ac:dyDescent="0.2">
      <c r="A207" s="84"/>
      <c r="N207" s="75"/>
      <c r="O207" s="75"/>
      <c r="P207" s="86"/>
    </row>
    <row r="208" spans="1:16" ht="18" customHeight="1" x14ac:dyDescent="0.2">
      <c r="A208" s="84"/>
      <c r="N208" s="75"/>
      <c r="O208" s="75"/>
      <c r="P208" s="86"/>
    </row>
    <row r="209" spans="1:16" ht="18" customHeight="1" x14ac:dyDescent="0.2">
      <c r="A209" s="84"/>
      <c r="N209" s="75"/>
      <c r="O209" s="75"/>
      <c r="P209" s="86"/>
    </row>
    <row r="210" spans="1:16" ht="18" customHeight="1" x14ac:dyDescent="0.2">
      <c r="A210" s="84"/>
      <c r="N210" s="75"/>
      <c r="O210" s="75"/>
      <c r="P210" s="86"/>
    </row>
    <row r="211" spans="1:16" ht="18" customHeight="1" x14ac:dyDescent="0.2">
      <c r="A211" s="84"/>
      <c r="N211" s="75"/>
      <c r="O211" s="75"/>
      <c r="P211" s="86"/>
    </row>
    <row r="212" spans="1:16" ht="18" customHeight="1" x14ac:dyDescent="0.2">
      <c r="A212" s="84"/>
      <c r="N212" s="75"/>
      <c r="O212" s="75"/>
      <c r="P212" s="86"/>
    </row>
    <row r="213" spans="1:16" ht="18" customHeight="1" x14ac:dyDescent="0.2">
      <c r="A213" s="84"/>
      <c r="N213" s="75"/>
      <c r="O213" s="75"/>
      <c r="P213" s="86"/>
    </row>
    <row r="214" spans="1:16" ht="18" customHeight="1" x14ac:dyDescent="0.2">
      <c r="A214" s="84"/>
      <c r="N214" s="75"/>
      <c r="O214" s="75"/>
      <c r="P214" s="86"/>
    </row>
    <row r="215" spans="1:16" ht="18" customHeight="1" x14ac:dyDescent="0.2">
      <c r="A215" s="84"/>
      <c r="N215" s="75"/>
      <c r="O215" s="75"/>
      <c r="P215" s="86"/>
    </row>
    <row r="216" spans="1:16" ht="18" customHeight="1" x14ac:dyDescent="0.2">
      <c r="A216" s="84"/>
      <c r="N216" s="75"/>
      <c r="O216" s="75"/>
      <c r="P216" s="86"/>
    </row>
    <row r="217" spans="1:16" ht="18" customHeight="1" x14ac:dyDescent="0.2">
      <c r="A217" s="84"/>
      <c r="N217" s="75"/>
      <c r="O217" s="75"/>
      <c r="P217" s="86"/>
    </row>
    <row r="218" spans="1:16" ht="18" customHeight="1" x14ac:dyDescent="0.2">
      <c r="A218" s="84"/>
      <c r="N218" s="75"/>
      <c r="O218" s="75"/>
      <c r="P218" s="86"/>
    </row>
    <row r="219" spans="1:16" ht="18" customHeight="1" x14ac:dyDescent="0.2">
      <c r="A219" s="84"/>
      <c r="N219" s="75"/>
      <c r="O219" s="75"/>
      <c r="P219" s="86"/>
    </row>
    <row r="220" spans="1:16" ht="18" customHeight="1" x14ac:dyDescent="0.2">
      <c r="A220" s="84"/>
      <c r="N220" s="75"/>
      <c r="O220" s="75"/>
      <c r="P220" s="86"/>
    </row>
    <row r="221" spans="1:16" ht="18" customHeight="1" x14ac:dyDescent="0.2">
      <c r="A221" s="84"/>
      <c r="N221" s="75"/>
      <c r="O221" s="75"/>
      <c r="P221" s="86"/>
    </row>
    <row r="222" spans="1:16" ht="18" customHeight="1" x14ac:dyDescent="0.2">
      <c r="A222" s="84"/>
      <c r="N222" s="75"/>
      <c r="O222" s="75"/>
      <c r="P222" s="86"/>
    </row>
    <row r="223" spans="1:16" ht="18" customHeight="1" x14ac:dyDescent="0.2">
      <c r="A223" s="84"/>
      <c r="N223" s="75"/>
      <c r="O223" s="75"/>
      <c r="P223" s="86"/>
    </row>
    <row r="224" spans="1:16" ht="18" customHeight="1" x14ac:dyDescent="0.2">
      <c r="A224" s="84"/>
      <c r="N224" s="75"/>
      <c r="O224" s="75"/>
      <c r="P224" s="86"/>
    </row>
    <row r="225" spans="1:16" ht="18" customHeight="1" x14ac:dyDescent="0.2">
      <c r="A225" s="84"/>
      <c r="N225" s="75"/>
      <c r="O225" s="75"/>
      <c r="P225" s="86"/>
    </row>
    <row r="226" spans="1:16" ht="18" customHeight="1" x14ac:dyDescent="0.2">
      <c r="A226" s="84"/>
      <c r="N226" s="75"/>
      <c r="O226" s="75"/>
      <c r="P226" s="86"/>
    </row>
    <row r="227" spans="1:16" ht="18" customHeight="1" x14ac:dyDescent="0.2">
      <c r="A227" s="84"/>
      <c r="N227" s="75"/>
      <c r="O227" s="75"/>
      <c r="P227" s="86"/>
    </row>
    <row r="228" spans="1:16" ht="18" customHeight="1" x14ac:dyDescent="0.2">
      <c r="A228" s="84"/>
      <c r="N228" s="75"/>
      <c r="O228" s="75"/>
      <c r="P228" s="86"/>
    </row>
    <row r="229" spans="1:16" ht="18" customHeight="1" x14ac:dyDescent="0.2">
      <c r="A229" s="84"/>
      <c r="N229" s="75"/>
      <c r="O229" s="75"/>
      <c r="P229" s="86"/>
    </row>
    <row r="230" spans="1:16" ht="18" customHeight="1" x14ac:dyDescent="0.2">
      <c r="A230" s="84"/>
      <c r="N230" s="75"/>
      <c r="O230" s="75"/>
      <c r="P230" s="86"/>
    </row>
    <row r="231" spans="1:16" ht="18" customHeight="1" x14ac:dyDescent="0.2">
      <c r="A231" s="84"/>
      <c r="N231" s="75"/>
      <c r="O231" s="75"/>
      <c r="P231" s="86"/>
    </row>
    <row r="232" spans="1:16" ht="18" customHeight="1" x14ac:dyDescent="0.2">
      <c r="A232" s="84"/>
      <c r="N232" s="75"/>
      <c r="O232" s="75"/>
      <c r="P232" s="86"/>
    </row>
    <row r="233" spans="1:16" ht="18" customHeight="1" x14ac:dyDescent="0.2">
      <c r="A233" s="84"/>
      <c r="N233" s="75"/>
      <c r="O233" s="75"/>
      <c r="P233" s="86"/>
    </row>
    <row r="234" spans="1:16" ht="18" customHeight="1" x14ac:dyDescent="0.2">
      <c r="A234" s="84"/>
      <c r="N234" s="75"/>
      <c r="O234" s="75"/>
      <c r="P234" s="86"/>
    </row>
    <row r="235" spans="1:16" ht="18" customHeight="1" x14ac:dyDescent="0.2">
      <c r="A235" s="84"/>
      <c r="N235" s="75"/>
      <c r="O235" s="75"/>
      <c r="P235" s="86"/>
    </row>
    <row r="236" spans="1:16" ht="18" customHeight="1" x14ac:dyDescent="0.2">
      <c r="A236" s="84"/>
      <c r="N236" s="75"/>
      <c r="O236" s="75"/>
      <c r="P236" s="86"/>
    </row>
    <row r="237" spans="1:16" ht="18" customHeight="1" x14ac:dyDescent="0.2">
      <c r="A237" s="84"/>
      <c r="N237" s="75"/>
      <c r="O237" s="75"/>
      <c r="P237" s="86"/>
    </row>
    <row r="238" spans="1:16" ht="18" customHeight="1" x14ac:dyDescent="0.2">
      <c r="A238" s="84"/>
      <c r="N238" s="75"/>
      <c r="O238" s="75"/>
      <c r="P238" s="86"/>
    </row>
    <row r="239" spans="1:16" ht="18" customHeight="1" x14ac:dyDescent="0.2">
      <c r="A239" s="84"/>
      <c r="N239" s="75"/>
      <c r="O239" s="75"/>
      <c r="P239" s="86"/>
    </row>
    <row r="240" spans="1:16" ht="18" customHeight="1" x14ac:dyDescent="0.2">
      <c r="A240" s="84"/>
      <c r="N240" s="75"/>
      <c r="O240" s="75"/>
      <c r="P240" s="86"/>
    </row>
    <row r="241" spans="1:16" ht="18" customHeight="1" x14ac:dyDescent="0.2">
      <c r="A241" s="84"/>
      <c r="N241" s="75"/>
      <c r="O241" s="75"/>
      <c r="P241" s="86"/>
    </row>
    <row r="242" spans="1:16" ht="18" customHeight="1" x14ac:dyDescent="0.2">
      <c r="A242" s="84"/>
      <c r="N242" s="75"/>
      <c r="O242" s="75"/>
      <c r="P242" s="86"/>
    </row>
    <row r="243" spans="1:16" ht="18" customHeight="1" x14ac:dyDescent="0.2">
      <c r="A243" s="84"/>
      <c r="N243" s="75"/>
      <c r="O243" s="75"/>
      <c r="P243" s="86"/>
    </row>
    <row r="244" spans="1:16" ht="18" customHeight="1" x14ac:dyDescent="0.2">
      <c r="A244" s="84"/>
      <c r="N244" s="75"/>
      <c r="O244" s="75"/>
      <c r="P244" s="86"/>
    </row>
    <row r="245" spans="1:16" ht="18" customHeight="1" x14ac:dyDescent="0.2">
      <c r="A245" s="84"/>
      <c r="N245" s="75"/>
      <c r="O245" s="75"/>
      <c r="P245" s="86"/>
    </row>
    <row r="246" spans="1:16" ht="18" customHeight="1" x14ac:dyDescent="0.2">
      <c r="A246" s="84"/>
      <c r="N246" s="75"/>
      <c r="O246" s="75"/>
      <c r="P246" s="86"/>
    </row>
    <row r="247" spans="1:16" ht="18" customHeight="1" x14ac:dyDescent="0.2">
      <c r="A247" s="84"/>
      <c r="N247" s="75"/>
      <c r="O247" s="75"/>
      <c r="P247" s="86"/>
    </row>
    <row r="248" spans="1:16" ht="18" customHeight="1" x14ac:dyDescent="0.2">
      <c r="A248" s="84"/>
      <c r="N248" s="75"/>
      <c r="O248" s="75"/>
      <c r="P248" s="86"/>
    </row>
    <row r="249" spans="1:16" ht="18" customHeight="1" x14ac:dyDescent="0.2">
      <c r="A249" s="84"/>
      <c r="N249" s="75"/>
      <c r="O249" s="75"/>
      <c r="P249" s="86"/>
    </row>
    <row r="250" spans="1:16" ht="18" customHeight="1" x14ac:dyDescent="0.2">
      <c r="A250" s="84"/>
      <c r="N250" s="75"/>
      <c r="O250" s="75"/>
      <c r="P250" s="86"/>
    </row>
    <row r="251" spans="1:16" ht="18" customHeight="1" x14ac:dyDescent="0.2">
      <c r="A251" s="84"/>
      <c r="N251" s="75"/>
      <c r="O251" s="75"/>
      <c r="P251" s="86"/>
    </row>
    <row r="252" spans="1:16" ht="18" customHeight="1" x14ac:dyDescent="0.2">
      <c r="A252" s="84"/>
      <c r="N252" s="75"/>
      <c r="O252" s="75"/>
      <c r="P252" s="86"/>
    </row>
    <row r="253" spans="1:16" ht="18" customHeight="1" x14ac:dyDescent="0.2">
      <c r="A253" s="84"/>
      <c r="N253" s="75"/>
      <c r="O253" s="75"/>
      <c r="P253" s="86"/>
    </row>
    <row r="254" spans="1:16" ht="18" customHeight="1" x14ac:dyDescent="0.2">
      <c r="A254" s="84"/>
      <c r="N254" s="75"/>
      <c r="O254" s="75"/>
      <c r="P254" s="86"/>
    </row>
    <row r="255" spans="1:16" ht="18" customHeight="1" x14ac:dyDescent="0.2">
      <c r="A255" s="84"/>
      <c r="N255" s="75"/>
      <c r="O255" s="75"/>
      <c r="P255" s="86"/>
    </row>
    <row r="256" spans="1:16" ht="18" customHeight="1" x14ac:dyDescent="0.2">
      <c r="A256" s="84"/>
      <c r="N256" s="75"/>
      <c r="O256" s="75"/>
      <c r="P256" s="86"/>
    </row>
    <row r="257" spans="1:16" ht="18" customHeight="1" x14ac:dyDescent="0.2">
      <c r="A257" s="84"/>
      <c r="N257" s="75"/>
      <c r="O257" s="75"/>
      <c r="P257" s="86"/>
    </row>
    <row r="258" spans="1:16" ht="18" customHeight="1" x14ac:dyDescent="0.2">
      <c r="A258" s="84"/>
      <c r="N258" s="75"/>
      <c r="O258" s="75"/>
      <c r="P258" s="86"/>
    </row>
    <row r="259" spans="1:16" ht="18" customHeight="1" x14ac:dyDescent="0.2">
      <c r="A259" s="84"/>
      <c r="N259" s="75"/>
      <c r="O259" s="75"/>
      <c r="P259" s="86"/>
    </row>
    <row r="260" spans="1:16" ht="18" customHeight="1" x14ac:dyDescent="0.2">
      <c r="A260" s="84"/>
      <c r="N260" s="75"/>
      <c r="O260" s="75"/>
      <c r="P260" s="86"/>
    </row>
    <row r="261" spans="1:16" ht="18" customHeight="1" x14ac:dyDescent="0.2">
      <c r="A261" s="84"/>
      <c r="N261" s="75"/>
      <c r="O261" s="75"/>
      <c r="P261" s="86"/>
    </row>
    <row r="262" spans="1:16" ht="18" customHeight="1" x14ac:dyDescent="0.2">
      <c r="A262" s="84"/>
      <c r="N262" s="75"/>
      <c r="O262" s="75"/>
      <c r="P262" s="86"/>
    </row>
    <row r="263" spans="1:16" ht="18" customHeight="1" x14ac:dyDescent="0.2">
      <c r="A263" s="84"/>
      <c r="N263" s="75"/>
      <c r="O263" s="75"/>
      <c r="P263" s="86"/>
    </row>
    <row r="264" spans="1:16" ht="18" customHeight="1" x14ac:dyDescent="0.2">
      <c r="A264" s="84"/>
      <c r="N264" s="75"/>
      <c r="O264" s="75"/>
      <c r="P264" s="86"/>
    </row>
    <row r="265" spans="1:16" ht="18" customHeight="1" x14ac:dyDescent="0.2">
      <c r="A265" s="84"/>
      <c r="N265" s="75"/>
      <c r="O265" s="75"/>
      <c r="P265" s="86"/>
    </row>
    <row r="266" spans="1:16" ht="18" customHeight="1" x14ac:dyDescent="0.2">
      <c r="A266" s="84"/>
      <c r="N266" s="75"/>
      <c r="O266" s="75"/>
      <c r="P266" s="86"/>
    </row>
    <row r="267" spans="1:16" ht="18" customHeight="1" x14ac:dyDescent="0.2">
      <c r="A267" s="84"/>
      <c r="N267" s="75"/>
      <c r="O267" s="75"/>
      <c r="P267" s="86"/>
    </row>
    <row r="268" spans="1:16" ht="18" customHeight="1" x14ac:dyDescent="0.2">
      <c r="A268" s="84"/>
      <c r="N268" s="75"/>
      <c r="O268" s="75"/>
      <c r="P268" s="86"/>
    </row>
    <row r="269" spans="1:16" ht="18" customHeight="1" x14ac:dyDescent="0.2">
      <c r="A269" s="84"/>
      <c r="N269" s="75"/>
      <c r="O269" s="75"/>
      <c r="P269" s="86"/>
    </row>
    <row r="270" spans="1:16" ht="18" customHeight="1" x14ac:dyDescent="0.2">
      <c r="A270" s="84"/>
      <c r="N270" s="75"/>
      <c r="O270" s="75"/>
      <c r="P270" s="86"/>
    </row>
    <row r="271" spans="1:16" ht="18" customHeight="1" x14ac:dyDescent="0.2">
      <c r="A271" s="84"/>
      <c r="N271" s="75"/>
      <c r="O271" s="75"/>
      <c r="P271" s="86"/>
    </row>
    <row r="272" spans="1:16" ht="18" customHeight="1" x14ac:dyDescent="0.2">
      <c r="A272" s="84"/>
      <c r="N272" s="75"/>
      <c r="O272" s="75"/>
      <c r="P272" s="86"/>
    </row>
    <row r="273" spans="1:16" ht="18" customHeight="1" x14ac:dyDescent="0.2">
      <c r="A273" s="84"/>
      <c r="N273" s="75"/>
      <c r="O273" s="75"/>
      <c r="P273" s="86"/>
    </row>
    <row r="274" spans="1:16" ht="18" customHeight="1" x14ac:dyDescent="0.2">
      <c r="A274" s="84"/>
      <c r="N274" s="75"/>
      <c r="O274" s="75"/>
      <c r="P274" s="86"/>
    </row>
    <row r="275" spans="1:16" ht="18" customHeight="1" x14ac:dyDescent="0.2">
      <c r="A275" s="84"/>
      <c r="N275" s="75"/>
      <c r="O275" s="75"/>
      <c r="P275" s="86"/>
    </row>
    <row r="276" spans="1:16" ht="18" customHeight="1" x14ac:dyDescent="0.2">
      <c r="A276" s="84"/>
      <c r="N276" s="75"/>
      <c r="O276" s="75"/>
      <c r="P276" s="86"/>
    </row>
    <row r="277" spans="1:16" ht="18" customHeight="1" x14ac:dyDescent="0.2">
      <c r="A277" s="84"/>
      <c r="N277" s="75"/>
      <c r="O277" s="75"/>
      <c r="P277" s="86"/>
    </row>
    <row r="278" spans="1:16" ht="18" customHeight="1" x14ac:dyDescent="0.2">
      <c r="A278" s="84"/>
      <c r="N278" s="75"/>
      <c r="O278" s="75"/>
      <c r="P278" s="86"/>
    </row>
    <row r="279" spans="1:16" ht="18" customHeight="1" x14ac:dyDescent="0.2">
      <c r="A279" s="84"/>
      <c r="N279" s="75"/>
      <c r="O279" s="75"/>
      <c r="P279" s="86"/>
    </row>
    <row r="280" spans="1:16" ht="18" customHeight="1" x14ac:dyDescent="0.2">
      <c r="A280" s="84"/>
      <c r="N280" s="75"/>
      <c r="O280" s="75"/>
      <c r="P280" s="86"/>
    </row>
    <row r="281" spans="1:16" ht="18" customHeight="1" x14ac:dyDescent="0.2">
      <c r="A281" s="84"/>
      <c r="N281" s="75"/>
      <c r="O281" s="75"/>
      <c r="P281" s="86"/>
    </row>
    <row r="282" spans="1:16" ht="18" customHeight="1" x14ac:dyDescent="0.2">
      <c r="A282" s="84"/>
      <c r="N282" s="75"/>
      <c r="O282" s="75"/>
      <c r="P282" s="86"/>
    </row>
    <row r="283" spans="1:16" ht="18" customHeight="1" x14ac:dyDescent="0.2">
      <c r="A283" s="84"/>
      <c r="N283" s="75"/>
      <c r="O283" s="75"/>
      <c r="P283" s="86"/>
    </row>
    <row r="284" spans="1:16" ht="18" customHeight="1" x14ac:dyDescent="0.2">
      <c r="A284" s="84"/>
      <c r="N284" s="75"/>
      <c r="O284" s="75"/>
      <c r="P284" s="86"/>
    </row>
    <row r="285" spans="1:16" ht="18" customHeight="1" x14ac:dyDescent="0.2">
      <c r="A285" s="84"/>
      <c r="N285" s="75"/>
      <c r="O285" s="75"/>
      <c r="P285" s="86"/>
    </row>
    <row r="286" spans="1:16" ht="18" customHeight="1" x14ac:dyDescent="0.2">
      <c r="A286" s="84"/>
      <c r="N286" s="75"/>
      <c r="O286" s="75"/>
      <c r="P286" s="86"/>
    </row>
    <row r="287" spans="1:16" ht="18" customHeight="1" x14ac:dyDescent="0.2">
      <c r="A287" s="84"/>
      <c r="N287" s="75"/>
      <c r="O287" s="75"/>
      <c r="P287" s="86"/>
    </row>
    <row r="288" spans="1:16" ht="18" customHeight="1" x14ac:dyDescent="0.2">
      <c r="A288" s="84"/>
      <c r="N288" s="75"/>
      <c r="O288" s="75"/>
      <c r="P288" s="86"/>
    </row>
    <row r="289" spans="1:16" ht="18" customHeight="1" x14ac:dyDescent="0.2">
      <c r="A289" s="84"/>
      <c r="N289" s="75"/>
      <c r="O289" s="75"/>
      <c r="P289" s="86"/>
    </row>
    <row r="290" spans="1:16" ht="18" customHeight="1" x14ac:dyDescent="0.2">
      <c r="A290" s="84"/>
      <c r="N290" s="75"/>
      <c r="O290" s="75"/>
      <c r="P290" s="86"/>
    </row>
    <row r="291" spans="1:16" ht="18" customHeight="1" x14ac:dyDescent="0.2">
      <c r="A291" s="84"/>
      <c r="N291" s="75"/>
      <c r="O291" s="75"/>
      <c r="P291" s="86"/>
    </row>
    <row r="292" spans="1:16" ht="18" customHeight="1" x14ac:dyDescent="0.2">
      <c r="A292" s="84"/>
      <c r="N292" s="75"/>
      <c r="O292" s="75"/>
      <c r="P292" s="86"/>
    </row>
    <row r="293" spans="1:16" ht="18" customHeight="1" x14ac:dyDescent="0.2">
      <c r="A293" s="84"/>
      <c r="N293" s="75"/>
      <c r="O293" s="75"/>
      <c r="P293" s="86"/>
    </row>
    <row r="294" spans="1:16" ht="18" customHeight="1" x14ac:dyDescent="0.2">
      <c r="A294" s="84"/>
      <c r="N294" s="75"/>
      <c r="O294" s="75"/>
      <c r="P294" s="86"/>
    </row>
    <row r="295" spans="1:16" ht="18" customHeight="1" x14ac:dyDescent="0.2">
      <c r="A295" s="84"/>
      <c r="N295" s="75"/>
      <c r="O295" s="75"/>
      <c r="P295" s="86"/>
    </row>
    <row r="296" spans="1:16" ht="18" customHeight="1" x14ac:dyDescent="0.2">
      <c r="A296" s="84"/>
      <c r="N296" s="75"/>
      <c r="O296" s="75"/>
      <c r="P296" s="86"/>
    </row>
    <row r="297" spans="1:16" ht="18" customHeight="1" x14ac:dyDescent="0.2">
      <c r="A297" s="84"/>
      <c r="N297" s="75"/>
      <c r="O297" s="75"/>
      <c r="P297" s="86"/>
    </row>
    <row r="298" spans="1:16" ht="18" customHeight="1" x14ac:dyDescent="0.2">
      <c r="A298" s="84"/>
      <c r="N298" s="75"/>
      <c r="O298" s="75"/>
      <c r="P298" s="86"/>
    </row>
    <row r="299" spans="1:16" ht="18" customHeight="1" x14ac:dyDescent="0.2">
      <c r="A299" s="84"/>
      <c r="N299" s="75"/>
      <c r="O299" s="75"/>
      <c r="P299" s="86"/>
    </row>
    <row r="300" spans="1:16" ht="18" customHeight="1" x14ac:dyDescent="0.2">
      <c r="A300" s="84"/>
      <c r="N300" s="75"/>
      <c r="O300" s="75"/>
      <c r="P300" s="86"/>
    </row>
    <row r="301" spans="1:16" ht="18" customHeight="1" x14ac:dyDescent="0.2">
      <c r="A301" s="84"/>
      <c r="N301" s="75"/>
      <c r="O301" s="75"/>
      <c r="P301" s="86"/>
    </row>
    <row r="302" spans="1:16" ht="18" customHeight="1" x14ac:dyDescent="0.2">
      <c r="A302" s="84"/>
      <c r="N302" s="75"/>
      <c r="O302" s="75"/>
      <c r="P302" s="86"/>
    </row>
    <row r="303" spans="1:16" ht="18" customHeight="1" x14ac:dyDescent="0.2">
      <c r="A303" s="84"/>
      <c r="N303" s="75"/>
      <c r="O303" s="75"/>
      <c r="P303" s="86"/>
    </row>
    <row r="304" spans="1:16" ht="18" customHeight="1" x14ac:dyDescent="0.2">
      <c r="A304" s="84"/>
      <c r="N304" s="75"/>
      <c r="O304" s="75"/>
      <c r="P304" s="86"/>
    </row>
    <row r="305" spans="1:16" ht="18" customHeight="1" x14ac:dyDescent="0.2">
      <c r="A305" s="84"/>
      <c r="N305" s="75"/>
      <c r="O305" s="75"/>
      <c r="P305" s="86"/>
    </row>
    <row r="306" spans="1:16" ht="18" customHeight="1" x14ac:dyDescent="0.2">
      <c r="A306" s="84"/>
      <c r="N306" s="75"/>
      <c r="O306" s="75"/>
      <c r="P306" s="86"/>
    </row>
    <row r="307" spans="1:16" ht="18" customHeight="1" x14ac:dyDescent="0.2">
      <c r="A307" s="84"/>
      <c r="N307" s="75"/>
      <c r="O307" s="75"/>
      <c r="P307" s="86"/>
    </row>
    <row r="308" spans="1:16" ht="18" customHeight="1" x14ac:dyDescent="0.2">
      <c r="A308" s="84"/>
      <c r="N308" s="75"/>
      <c r="O308" s="75"/>
      <c r="P308" s="86"/>
    </row>
    <row r="309" spans="1:16" ht="18" customHeight="1" x14ac:dyDescent="0.2">
      <c r="A309" s="84"/>
      <c r="N309" s="75"/>
      <c r="O309" s="75"/>
      <c r="P309" s="86"/>
    </row>
    <row r="310" spans="1:16" ht="18" customHeight="1" x14ac:dyDescent="0.2">
      <c r="A310" s="84"/>
      <c r="N310" s="75"/>
      <c r="O310" s="75"/>
      <c r="P310" s="86"/>
    </row>
    <row r="311" spans="1:16" ht="18" customHeight="1" x14ac:dyDescent="0.2">
      <c r="A311" s="84"/>
      <c r="N311" s="75"/>
      <c r="O311" s="75"/>
      <c r="P311" s="86"/>
    </row>
    <row r="312" spans="1:16" ht="18" customHeight="1" x14ac:dyDescent="0.2">
      <c r="A312" s="84"/>
      <c r="N312" s="75"/>
      <c r="O312" s="75"/>
      <c r="P312" s="86"/>
    </row>
    <row r="313" spans="1:16" ht="18" customHeight="1" x14ac:dyDescent="0.2">
      <c r="A313" s="84"/>
      <c r="N313" s="75"/>
      <c r="O313" s="75"/>
      <c r="P313" s="86"/>
    </row>
    <row r="314" spans="1:16" ht="18" customHeight="1" x14ac:dyDescent="0.2">
      <c r="A314" s="84"/>
      <c r="N314" s="75"/>
      <c r="O314" s="75"/>
      <c r="P314" s="86"/>
    </row>
    <row r="315" spans="1:16" ht="18" customHeight="1" x14ac:dyDescent="0.2">
      <c r="A315" s="84"/>
      <c r="N315" s="75"/>
      <c r="O315" s="75"/>
      <c r="P315" s="86"/>
    </row>
    <row r="316" spans="1:16" ht="18" customHeight="1" x14ac:dyDescent="0.2">
      <c r="A316" s="84"/>
      <c r="N316" s="75"/>
      <c r="O316" s="75"/>
      <c r="P316" s="86"/>
    </row>
    <row r="317" spans="1:16" ht="18" customHeight="1" x14ac:dyDescent="0.2">
      <c r="A317" s="84"/>
      <c r="N317" s="75"/>
      <c r="O317" s="75"/>
      <c r="P317" s="86"/>
    </row>
    <row r="318" spans="1:16" ht="18" customHeight="1" x14ac:dyDescent="0.2">
      <c r="A318" s="84"/>
      <c r="N318" s="75"/>
      <c r="O318" s="75"/>
      <c r="P318" s="86"/>
    </row>
    <row r="319" spans="1:16" ht="18" customHeight="1" x14ac:dyDescent="0.2">
      <c r="A319" s="84"/>
      <c r="N319" s="75"/>
      <c r="O319" s="75"/>
      <c r="P319" s="86"/>
    </row>
    <row r="320" spans="1:16" ht="18" customHeight="1" x14ac:dyDescent="0.2">
      <c r="A320" s="84"/>
      <c r="N320" s="75"/>
      <c r="O320" s="75"/>
      <c r="P320" s="86"/>
    </row>
    <row r="321" spans="1:16" ht="18" customHeight="1" x14ac:dyDescent="0.2">
      <c r="A321" s="84"/>
      <c r="N321" s="75"/>
      <c r="O321" s="75"/>
      <c r="P321" s="86"/>
    </row>
    <row r="322" spans="1:16" ht="18" customHeight="1" x14ac:dyDescent="0.2">
      <c r="A322" s="84"/>
      <c r="N322" s="75"/>
      <c r="O322" s="75"/>
      <c r="P322" s="86"/>
    </row>
    <row r="323" spans="1:16" ht="18" customHeight="1" x14ac:dyDescent="0.2">
      <c r="A323" s="84"/>
      <c r="N323" s="75"/>
      <c r="O323" s="75"/>
      <c r="P323" s="86"/>
    </row>
    <row r="324" spans="1:16" ht="18" customHeight="1" x14ac:dyDescent="0.2">
      <c r="A324" s="84"/>
      <c r="N324" s="75"/>
      <c r="O324" s="75"/>
      <c r="P324" s="86"/>
    </row>
    <row r="325" spans="1:16" ht="18" customHeight="1" x14ac:dyDescent="0.2">
      <c r="A325" s="84"/>
      <c r="N325" s="75"/>
      <c r="O325" s="75"/>
      <c r="P325" s="86"/>
    </row>
    <row r="326" spans="1:16" ht="18" customHeight="1" x14ac:dyDescent="0.2">
      <c r="A326" s="84"/>
      <c r="N326" s="75"/>
      <c r="O326" s="75"/>
      <c r="P326" s="86"/>
    </row>
    <row r="327" spans="1:16" ht="18" customHeight="1" x14ac:dyDescent="0.2">
      <c r="A327" s="84"/>
      <c r="N327" s="75"/>
      <c r="O327" s="75"/>
      <c r="P327" s="86"/>
    </row>
    <row r="328" spans="1:16" ht="18" customHeight="1" x14ac:dyDescent="0.2">
      <c r="A328" s="84"/>
      <c r="N328" s="75"/>
      <c r="O328" s="75"/>
      <c r="P328" s="86"/>
    </row>
    <row r="329" spans="1:16" ht="18" customHeight="1" x14ac:dyDescent="0.2">
      <c r="A329" s="84"/>
      <c r="N329" s="75"/>
      <c r="O329" s="75"/>
      <c r="P329" s="86"/>
    </row>
    <row r="330" spans="1:16" ht="18" customHeight="1" x14ac:dyDescent="0.2">
      <c r="A330" s="84"/>
      <c r="N330" s="75"/>
      <c r="O330" s="75"/>
      <c r="P330" s="86"/>
    </row>
    <row r="331" spans="1:16" ht="18" customHeight="1" x14ac:dyDescent="0.2">
      <c r="A331" s="84"/>
      <c r="N331" s="75"/>
      <c r="O331" s="75"/>
      <c r="P331" s="86"/>
    </row>
    <row r="332" spans="1:16" ht="18" customHeight="1" x14ac:dyDescent="0.2">
      <c r="A332" s="84"/>
      <c r="N332" s="75"/>
      <c r="O332" s="75"/>
      <c r="P332" s="86"/>
    </row>
    <row r="333" spans="1:16" ht="18" customHeight="1" x14ac:dyDescent="0.2">
      <c r="A333" s="84"/>
      <c r="N333" s="75"/>
      <c r="O333" s="75"/>
      <c r="P333" s="86"/>
    </row>
    <row r="334" spans="1:16" ht="18" customHeight="1" x14ac:dyDescent="0.2">
      <c r="A334" s="84"/>
      <c r="N334" s="75"/>
      <c r="O334" s="75"/>
      <c r="P334" s="86"/>
    </row>
    <row r="335" spans="1:16" ht="18" customHeight="1" x14ac:dyDescent="0.2">
      <c r="A335" s="84"/>
      <c r="N335" s="75"/>
      <c r="O335" s="75"/>
      <c r="P335" s="86"/>
    </row>
    <row r="336" spans="1:16" ht="18" customHeight="1" x14ac:dyDescent="0.2">
      <c r="A336" s="84"/>
      <c r="N336" s="75"/>
      <c r="O336" s="75"/>
      <c r="P336" s="86"/>
    </row>
    <row r="337" spans="1:16" ht="18" customHeight="1" x14ac:dyDescent="0.2">
      <c r="A337" s="84"/>
      <c r="N337" s="75"/>
      <c r="O337" s="75"/>
      <c r="P337" s="86"/>
    </row>
    <row r="338" spans="1:16" ht="18" customHeight="1" x14ac:dyDescent="0.2">
      <c r="A338" s="84"/>
      <c r="N338" s="75"/>
      <c r="O338" s="75"/>
      <c r="P338" s="86"/>
    </row>
    <row r="339" spans="1:16" ht="18" customHeight="1" x14ac:dyDescent="0.2">
      <c r="A339" s="84"/>
      <c r="N339" s="75"/>
      <c r="O339" s="75"/>
      <c r="P339" s="86"/>
    </row>
    <row r="340" spans="1:16" ht="18" customHeight="1" x14ac:dyDescent="0.2">
      <c r="A340" s="84"/>
      <c r="N340" s="75"/>
      <c r="O340" s="75"/>
      <c r="P340" s="86"/>
    </row>
    <row r="341" spans="1:16" ht="18" customHeight="1" x14ac:dyDescent="0.2">
      <c r="A341" s="84"/>
      <c r="N341" s="75"/>
      <c r="O341" s="75"/>
      <c r="P341" s="86"/>
    </row>
    <row r="342" spans="1:16" ht="18" customHeight="1" x14ac:dyDescent="0.2">
      <c r="A342" s="84"/>
      <c r="N342" s="75"/>
      <c r="O342" s="75"/>
      <c r="P342" s="86"/>
    </row>
    <row r="343" spans="1:16" ht="18" customHeight="1" x14ac:dyDescent="0.2">
      <c r="A343" s="84"/>
      <c r="N343" s="75"/>
      <c r="O343" s="75"/>
      <c r="P343" s="86"/>
    </row>
    <row r="344" spans="1:16" ht="18" customHeight="1" x14ac:dyDescent="0.2">
      <c r="A344" s="84"/>
      <c r="N344" s="75"/>
      <c r="O344" s="75"/>
      <c r="P344" s="86"/>
    </row>
    <row r="345" spans="1:16" ht="18" customHeight="1" x14ac:dyDescent="0.2">
      <c r="A345" s="84"/>
      <c r="N345" s="75"/>
      <c r="O345" s="75"/>
      <c r="P345" s="86"/>
    </row>
    <row r="346" spans="1:16" ht="18" customHeight="1" x14ac:dyDescent="0.2">
      <c r="A346" s="84"/>
      <c r="N346" s="75"/>
      <c r="O346" s="75"/>
      <c r="P346" s="86"/>
    </row>
    <row r="347" spans="1:16" ht="18" customHeight="1" x14ac:dyDescent="0.2">
      <c r="A347" s="84"/>
      <c r="N347" s="75"/>
      <c r="O347" s="75"/>
      <c r="P347" s="86"/>
    </row>
    <row r="348" spans="1:16" ht="18" customHeight="1" x14ac:dyDescent="0.2">
      <c r="A348" s="84"/>
      <c r="N348" s="75"/>
      <c r="O348" s="75"/>
      <c r="P348" s="86"/>
    </row>
    <row r="349" spans="1:16" ht="18" customHeight="1" x14ac:dyDescent="0.2">
      <c r="A349" s="84"/>
      <c r="N349" s="75"/>
      <c r="O349" s="75"/>
      <c r="P349" s="86"/>
    </row>
    <row r="350" spans="1:16" ht="18" customHeight="1" x14ac:dyDescent="0.2">
      <c r="A350" s="84"/>
      <c r="N350" s="75"/>
      <c r="O350" s="75"/>
      <c r="P350" s="86"/>
    </row>
    <row r="351" spans="1:16" ht="18" customHeight="1" x14ac:dyDescent="0.2">
      <c r="A351" s="84"/>
      <c r="N351" s="75"/>
      <c r="O351" s="75"/>
      <c r="P351" s="86"/>
    </row>
    <row r="352" spans="1:16" ht="18" customHeight="1" x14ac:dyDescent="0.2">
      <c r="A352" s="84"/>
      <c r="N352" s="75"/>
      <c r="O352" s="75"/>
      <c r="P352" s="86"/>
    </row>
    <row r="353" spans="1:16" ht="18" customHeight="1" x14ac:dyDescent="0.2">
      <c r="A353" s="84"/>
      <c r="N353" s="75"/>
      <c r="O353" s="75"/>
      <c r="P353" s="86"/>
    </row>
    <row r="354" spans="1:16" ht="18" customHeight="1" x14ac:dyDescent="0.2">
      <c r="A354" s="84"/>
      <c r="N354" s="75"/>
      <c r="O354" s="75"/>
      <c r="P354" s="86"/>
    </row>
    <row r="355" spans="1:16" ht="18" customHeight="1" x14ac:dyDescent="0.2">
      <c r="A355" s="84"/>
      <c r="N355" s="75"/>
      <c r="O355" s="75"/>
      <c r="P355" s="86"/>
    </row>
    <row r="356" spans="1:16" ht="18" customHeight="1" x14ac:dyDescent="0.2">
      <c r="A356" s="84"/>
      <c r="N356" s="75"/>
      <c r="O356" s="75"/>
      <c r="P356" s="86"/>
    </row>
    <row r="357" spans="1:16" ht="18" customHeight="1" x14ac:dyDescent="0.2">
      <c r="A357" s="84"/>
      <c r="N357" s="75"/>
      <c r="O357" s="75"/>
      <c r="P357" s="86"/>
    </row>
    <row r="358" spans="1:16" ht="18" customHeight="1" x14ac:dyDescent="0.2">
      <c r="A358" s="84"/>
      <c r="N358" s="75"/>
      <c r="O358" s="75"/>
      <c r="P358" s="86"/>
    </row>
    <row r="359" spans="1:16" ht="18" customHeight="1" x14ac:dyDescent="0.2">
      <c r="A359" s="84"/>
      <c r="N359" s="75"/>
      <c r="O359" s="75"/>
      <c r="P359" s="86"/>
    </row>
    <row r="360" spans="1:16" ht="18" customHeight="1" x14ac:dyDescent="0.2">
      <c r="A360" s="84"/>
      <c r="N360" s="75"/>
      <c r="O360" s="75"/>
      <c r="P360" s="86"/>
    </row>
    <row r="361" spans="1:16" ht="18" customHeight="1" x14ac:dyDescent="0.2">
      <c r="A361" s="84"/>
      <c r="N361" s="75"/>
      <c r="O361" s="75"/>
      <c r="P361" s="86"/>
    </row>
    <row r="362" spans="1:16" ht="18" customHeight="1" x14ac:dyDescent="0.2">
      <c r="A362" s="84"/>
      <c r="N362" s="75"/>
      <c r="O362" s="75"/>
      <c r="P362" s="86"/>
    </row>
    <row r="363" spans="1:16" ht="18" customHeight="1" x14ac:dyDescent="0.2">
      <c r="A363" s="84"/>
      <c r="N363" s="75"/>
      <c r="O363" s="75"/>
      <c r="P363" s="86"/>
    </row>
    <row r="364" spans="1:16" ht="18" customHeight="1" x14ac:dyDescent="0.2">
      <c r="A364" s="84"/>
      <c r="N364" s="75"/>
      <c r="O364" s="75"/>
      <c r="P364" s="86"/>
    </row>
    <row r="365" spans="1:16" ht="18" customHeight="1" x14ac:dyDescent="0.2">
      <c r="A365" s="84"/>
      <c r="N365" s="75"/>
      <c r="O365" s="75"/>
      <c r="P365" s="86"/>
    </row>
    <row r="366" spans="1:16" ht="18" customHeight="1" x14ac:dyDescent="0.2">
      <c r="A366" s="84"/>
      <c r="N366" s="75"/>
      <c r="O366" s="75"/>
      <c r="P366" s="86"/>
    </row>
    <row r="367" spans="1:16" ht="18" customHeight="1" x14ac:dyDescent="0.2">
      <c r="A367" s="84"/>
      <c r="N367" s="75"/>
      <c r="O367" s="75"/>
      <c r="P367" s="86"/>
    </row>
    <row r="368" spans="1:16" ht="18" customHeight="1" x14ac:dyDescent="0.2">
      <c r="A368" s="84"/>
      <c r="N368" s="75"/>
      <c r="O368" s="75"/>
      <c r="P368" s="86"/>
    </row>
    <row r="369" spans="1:16" ht="18" customHeight="1" x14ac:dyDescent="0.2">
      <c r="A369" s="84"/>
      <c r="N369" s="75"/>
      <c r="O369" s="75"/>
      <c r="P369" s="86"/>
    </row>
    <row r="370" spans="1:16" ht="18" customHeight="1" x14ac:dyDescent="0.2">
      <c r="A370" s="84"/>
      <c r="N370" s="75"/>
      <c r="O370" s="75"/>
      <c r="P370" s="86"/>
    </row>
    <row r="371" spans="1:16" ht="18" customHeight="1" x14ac:dyDescent="0.2">
      <c r="A371" s="84"/>
      <c r="N371" s="75"/>
      <c r="O371" s="75"/>
      <c r="P371" s="86"/>
    </row>
    <row r="372" spans="1:16" ht="18" customHeight="1" x14ac:dyDescent="0.2">
      <c r="A372" s="84"/>
      <c r="N372" s="75"/>
      <c r="O372" s="75"/>
      <c r="P372" s="86"/>
    </row>
    <row r="373" spans="1:16" ht="18" customHeight="1" x14ac:dyDescent="0.2">
      <c r="A373" s="84"/>
      <c r="N373" s="75"/>
      <c r="O373" s="75"/>
      <c r="P373" s="86"/>
    </row>
    <row r="374" spans="1:16" ht="18" customHeight="1" x14ac:dyDescent="0.2">
      <c r="A374" s="84"/>
      <c r="N374" s="75"/>
      <c r="O374" s="75"/>
      <c r="P374" s="86"/>
    </row>
    <row r="375" spans="1:16" ht="18" customHeight="1" x14ac:dyDescent="0.2">
      <c r="A375" s="84"/>
      <c r="N375" s="75"/>
      <c r="O375" s="75"/>
      <c r="P375" s="86"/>
    </row>
    <row r="376" spans="1:16" ht="18" customHeight="1" x14ac:dyDescent="0.2">
      <c r="A376" s="84"/>
      <c r="N376" s="75"/>
      <c r="O376" s="75"/>
      <c r="P376" s="86"/>
    </row>
    <row r="377" spans="1:16" ht="18" customHeight="1" x14ac:dyDescent="0.2">
      <c r="A377" s="84"/>
      <c r="N377" s="75"/>
      <c r="O377" s="75"/>
      <c r="P377" s="86"/>
    </row>
    <row r="378" spans="1:16" ht="18" customHeight="1" x14ac:dyDescent="0.2">
      <c r="A378" s="84"/>
      <c r="N378" s="75"/>
      <c r="O378" s="75"/>
      <c r="P378" s="86"/>
    </row>
    <row r="379" spans="1:16" ht="18" customHeight="1" x14ac:dyDescent="0.2">
      <c r="A379" s="84"/>
      <c r="N379" s="75"/>
      <c r="O379" s="75"/>
      <c r="P379" s="86"/>
    </row>
    <row r="380" spans="1:16" ht="18" customHeight="1" x14ac:dyDescent="0.2">
      <c r="A380" s="84"/>
      <c r="N380" s="75"/>
      <c r="O380" s="75"/>
      <c r="P380" s="86"/>
    </row>
    <row r="381" spans="1:16" ht="18" customHeight="1" x14ac:dyDescent="0.2">
      <c r="A381" s="84"/>
      <c r="N381" s="75"/>
      <c r="O381" s="75"/>
      <c r="P381" s="86"/>
    </row>
    <row r="382" spans="1:16" ht="18" customHeight="1" x14ac:dyDescent="0.2">
      <c r="A382" s="84"/>
      <c r="N382" s="75"/>
      <c r="O382" s="75"/>
      <c r="P382" s="86"/>
    </row>
    <row r="383" spans="1:16" ht="18" customHeight="1" x14ac:dyDescent="0.2">
      <c r="A383" s="84"/>
      <c r="N383" s="75"/>
      <c r="O383" s="75"/>
      <c r="P383" s="86"/>
    </row>
    <row r="384" spans="1:16" ht="18" customHeight="1" x14ac:dyDescent="0.2">
      <c r="A384" s="84"/>
      <c r="N384" s="75"/>
      <c r="O384" s="75"/>
      <c r="P384" s="86"/>
    </row>
    <row r="385" spans="1:16" ht="18" customHeight="1" x14ac:dyDescent="0.2">
      <c r="A385" s="84"/>
      <c r="N385" s="75"/>
      <c r="O385" s="75"/>
      <c r="P385" s="86"/>
    </row>
    <row r="386" spans="1:16" ht="18" customHeight="1" x14ac:dyDescent="0.2">
      <c r="A386" s="84"/>
      <c r="N386" s="75"/>
      <c r="O386" s="75"/>
      <c r="P386" s="86"/>
    </row>
    <row r="387" spans="1:16" ht="18" customHeight="1" x14ac:dyDescent="0.2">
      <c r="A387" s="84"/>
      <c r="N387" s="75"/>
      <c r="O387" s="75"/>
      <c r="P387" s="86"/>
    </row>
    <row r="388" spans="1:16" ht="18" customHeight="1" x14ac:dyDescent="0.2">
      <c r="A388" s="84"/>
      <c r="N388" s="75"/>
      <c r="O388" s="75"/>
      <c r="P388" s="86"/>
    </row>
    <row r="389" spans="1:16" ht="18" customHeight="1" x14ac:dyDescent="0.2">
      <c r="A389" s="84"/>
      <c r="N389" s="75"/>
      <c r="O389" s="75"/>
      <c r="P389" s="86"/>
    </row>
    <row r="390" spans="1:16" ht="18" customHeight="1" x14ac:dyDescent="0.2">
      <c r="A390" s="84"/>
      <c r="N390" s="75"/>
      <c r="O390" s="75"/>
      <c r="P390" s="86"/>
    </row>
    <row r="391" spans="1:16" ht="18" customHeight="1" x14ac:dyDescent="0.2">
      <c r="A391" s="84"/>
      <c r="N391" s="75"/>
      <c r="O391" s="75"/>
      <c r="P391" s="86"/>
    </row>
    <row r="392" spans="1:16" ht="18" customHeight="1" x14ac:dyDescent="0.2">
      <c r="A392" s="84"/>
      <c r="N392" s="75"/>
      <c r="O392" s="75"/>
      <c r="P392" s="86"/>
    </row>
    <row r="393" spans="1:16" ht="18" customHeight="1" x14ac:dyDescent="0.2">
      <c r="A393" s="84"/>
      <c r="N393" s="75"/>
      <c r="O393" s="75"/>
      <c r="P393" s="86"/>
    </row>
    <row r="394" spans="1:16" ht="18" customHeight="1" x14ac:dyDescent="0.2">
      <c r="A394" s="84"/>
      <c r="N394" s="75"/>
      <c r="O394" s="75"/>
      <c r="P394" s="86"/>
    </row>
    <row r="395" spans="1:16" ht="18" customHeight="1" x14ac:dyDescent="0.2">
      <c r="A395" s="84"/>
      <c r="N395" s="75"/>
      <c r="O395" s="75"/>
      <c r="P395" s="86"/>
    </row>
    <row r="396" spans="1:16" ht="18" customHeight="1" x14ac:dyDescent="0.2">
      <c r="A396" s="84"/>
      <c r="N396" s="75"/>
      <c r="O396" s="75"/>
      <c r="P396" s="86"/>
    </row>
    <row r="397" spans="1:16" ht="18" customHeight="1" x14ac:dyDescent="0.2">
      <c r="A397" s="84"/>
      <c r="N397" s="75"/>
      <c r="O397" s="75"/>
      <c r="P397" s="86"/>
    </row>
    <row r="398" spans="1:16" ht="18" customHeight="1" x14ac:dyDescent="0.2">
      <c r="A398" s="84"/>
      <c r="N398" s="75"/>
      <c r="O398" s="75"/>
      <c r="P398" s="86"/>
    </row>
    <row r="399" spans="1:16" ht="18" customHeight="1" x14ac:dyDescent="0.2">
      <c r="A399" s="84"/>
      <c r="N399" s="75"/>
      <c r="O399" s="75"/>
      <c r="P399" s="86"/>
    </row>
    <row r="400" spans="1:16" ht="18" customHeight="1" x14ac:dyDescent="0.2">
      <c r="A400" s="84"/>
      <c r="N400" s="75"/>
      <c r="O400" s="75"/>
      <c r="P400" s="86"/>
    </row>
    <row r="401" spans="1:16" ht="18" customHeight="1" x14ac:dyDescent="0.2">
      <c r="A401" s="84"/>
      <c r="N401" s="75"/>
      <c r="O401" s="75"/>
      <c r="P401" s="86"/>
    </row>
    <row r="402" spans="1:16" ht="18" customHeight="1" x14ac:dyDescent="0.2">
      <c r="A402" s="84"/>
      <c r="N402" s="75"/>
      <c r="O402" s="75"/>
      <c r="P402" s="86"/>
    </row>
    <row r="403" spans="1:16" ht="18" customHeight="1" x14ac:dyDescent="0.2">
      <c r="A403" s="84"/>
      <c r="N403" s="75"/>
      <c r="O403" s="75"/>
      <c r="P403" s="86"/>
    </row>
    <row r="404" spans="1:16" ht="18" customHeight="1" x14ac:dyDescent="0.2">
      <c r="A404" s="84"/>
      <c r="N404" s="75"/>
      <c r="O404" s="75"/>
      <c r="P404" s="86"/>
    </row>
    <row r="405" spans="1:16" ht="18" customHeight="1" x14ac:dyDescent="0.2">
      <c r="A405" s="84"/>
      <c r="N405" s="75"/>
      <c r="O405" s="75"/>
      <c r="P405" s="86"/>
    </row>
    <row r="406" spans="1:16" ht="18" customHeight="1" x14ac:dyDescent="0.2">
      <c r="A406" s="84"/>
      <c r="N406" s="75"/>
      <c r="O406" s="75"/>
      <c r="P406" s="86"/>
    </row>
    <row r="407" spans="1:16" ht="18" customHeight="1" x14ac:dyDescent="0.2">
      <c r="A407" s="84"/>
      <c r="N407" s="75"/>
      <c r="O407" s="75"/>
      <c r="P407" s="86"/>
    </row>
    <row r="408" spans="1:16" ht="18" customHeight="1" x14ac:dyDescent="0.2">
      <c r="A408" s="84"/>
      <c r="N408" s="75"/>
      <c r="O408" s="75"/>
      <c r="P408" s="86"/>
    </row>
    <row r="409" spans="1:16" ht="18" customHeight="1" x14ac:dyDescent="0.2">
      <c r="A409" s="84"/>
      <c r="N409" s="75"/>
      <c r="O409" s="75"/>
      <c r="P409" s="86"/>
    </row>
    <row r="410" spans="1:16" ht="18" customHeight="1" x14ac:dyDescent="0.2">
      <c r="A410" s="84"/>
      <c r="N410" s="75"/>
      <c r="O410" s="75"/>
      <c r="P410" s="86"/>
    </row>
    <row r="411" spans="1:16" ht="18" customHeight="1" x14ac:dyDescent="0.2">
      <c r="A411" s="84"/>
      <c r="N411" s="75"/>
      <c r="O411" s="75"/>
      <c r="P411" s="86"/>
    </row>
    <row r="412" spans="1:16" ht="18" customHeight="1" x14ac:dyDescent="0.2">
      <c r="A412" s="84"/>
      <c r="N412" s="75"/>
      <c r="O412" s="75"/>
      <c r="P412" s="86"/>
    </row>
    <row r="413" spans="1:16" ht="18" customHeight="1" x14ac:dyDescent="0.2">
      <c r="A413" s="84"/>
      <c r="N413" s="75"/>
      <c r="O413" s="75"/>
      <c r="P413" s="86"/>
    </row>
    <row r="414" spans="1:16" ht="18" customHeight="1" x14ac:dyDescent="0.2">
      <c r="A414" s="84"/>
      <c r="N414" s="75"/>
      <c r="O414" s="75"/>
      <c r="P414" s="86"/>
    </row>
    <row r="415" spans="1:16" ht="18" customHeight="1" x14ac:dyDescent="0.2">
      <c r="A415" s="84"/>
      <c r="N415" s="75"/>
      <c r="O415" s="75"/>
      <c r="P415" s="86"/>
    </row>
    <row r="416" spans="1:16" ht="18" customHeight="1" x14ac:dyDescent="0.2">
      <c r="A416" s="84"/>
      <c r="N416" s="75"/>
      <c r="O416" s="75"/>
      <c r="P416" s="86"/>
    </row>
    <row r="417" spans="1:16" ht="18" customHeight="1" x14ac:dyDescent="0.2">
      <c r="A417" s="84"/>
      <c r="N417" s="75"/>
      <c r="O417" s="75"/>
      <c r="P417" s="86"/>
    </row>
    <row r="418" spans="1:16" ht="18" customHeight="1" x14ac:dyDescent="0.2">
      <c r="A418" s="84"/>
      <c r="N418" s="75"/>
      <c r="O418" s="75"/>
      <c r="P418" s="86"/>
    </row>
    <row r="419" spans="1:16" ht="18" customHeight="1" x14ac:dyDescent="0.2">
      <c r="A419" s="84"/>
      <c r="N419" s="75"/>
      <c r="O419" s="75"/>
      <c r="P419" s="86"/>
    </row>
    <row r="420" spans="1:16" ht="18" customHeight="1" x14ac:dyDescent="0.2">
      <c r="A420" s="84"/>
      <c r="N420" s="75"/>
      <c r="O420" s="75"/>
      <c r="P420" s="86"/>
    </row>
    <row r="421" spans="1:16" ht="18" customHeight="1" x14ac:dyDescent="0.2">
      <c r="A421" s="84"/>
      <c r="N421" s="75"/>
      <c r="O421" s="75"/>
      <c r="P421" s="86"/>
    </row>
    <row r="422" spans="1:16" ht="18" customHeight="1" x14ac:dyDescent="0.2">
      <c r="A422" s="84"/>
      <c r="N422" s="75"/>
      <c r="O422" s="75"/>
      <c r="P422" s="86"/>
    </row>
    <row r="423" spans="1:16" ht="18" customHeight="1" x14ac:dyDescent="0.2">
      <c r="A423" s="84"/>
      <c r="N423" s="75"/>
      <c r="O423" s="75"/>
      <c r="P423" s="86"/>
    </row>
    <row r="424" spans="1:16" ht="18" customHeight="1" x14ac:dyDescent="0.2">
      <c r="A424" s="84"/>
      <c r="N424" s="75"/>
      <c r="O424" s="75"/>
      <c r="P424" s="86"/>
    </row>
    <row r="425" spans="1:16" ht="18" customHeight="1" x14ac:dyDescent="0.2">
      <c r="A425" s="84"/>
      <c r="N425" s="75"/>
      <c r="O425" s="75"/>
      <c r="P425" s="86"/>
    </row>
    <row r="426" spans="1:16" ht="18" customHeight="1" x14ac:dyDescent="0.2">
      <c r="A426" s="84"/>
      <c r="N426" s="75"/>
      <c r="O426" s="75"/>
      <c r="P426" s="86"/>
    </row>
    <row r="427" spans="1:16" ht="18" customHeight="1" x14ac:dyDescent="0.2">
      <c r="A427" s="84"/>
      <c r="N427" s="75"/>
      <c r="O427" s="75"/>
      <c r="P427" s="86"/>
    </row>
    <row r="428" spans="1:16" ht="18" customHeight="1" x14ac:dyDescent="0.2">
      <c r="A428" s="84"/>
      <c r="N428" s="75"/>
      <c r="O428" s="75"/>
      <c r="P428" s="86"/>
    </row>
    <row r="429" spans="1:16" ht="18" customHeight="1" x14ac:dyDescent="0.2">
      <c r="A429" s="84"/>
      <c r="N429" s="75"/>
      <c r="O429" s="75"/>
      <c r="P429" s="86"/>
    </row>
    <row r="430" spans="1:16" ht="18" customHeight="1" x14ac:dyDescent="0.2">
      <c r="A430" s="84"/>
      <c r="N430" s="75"/>
      <c r="O430" s="75"/>
      <c r="P430" s="86"/>
    </row>
    <row r="431" spans="1:16" ht="18" customHeight="1" x14ac:dyDescent="0.2">
      <c r="A431" s="84"/>
      <c r="N431" s="75"/>
      <c r="O431" s="75"/>
      <c r="P431" s="86"/>
    </row>
    <row r="432" spans="1:16" ht="18" customHeight="1" x14ac:dyDescent="0.2">
      <c r="A432" s="84"/>
      <c r="N432" s="75"/>
      <c r="O432" s="75"/>
      <c r="P432" s="86"/>
    </row>
    <row r="433" spans="1:16" ht="18" customHeight="1" x14ac:dyDescent="0.2">
      <c r="A433" s="84"/>
      <c r="N433" s="75"/>
      <c r="O433" s="75"/>
      <c r="P433" s="86"/>
    </row>
    <row r="434" spans="1:16" ht="18" customHeight="1" x14ac:dyDescent="0.2">
      <c r="A434" s="84"/>
      <c r="N434" s="75"/>
      <c r="O434" s="75"/>
      <c r="P434" s="86"/>
    </row>
    <row r="435" spans="1:16" ht="18" customHeight="1" x14ac:dyDescent="0.2">
      <c r="A435" s="84"/>
      <c r="N435" s="75"/>
      <c r="O435" s="75"/>
      <c r="P435" s="86"/>
    </row>
    <row r="436" spans="1:16" ht="18" customHeight="1" x14ac:dyDescent="0.2">
      <c r="A436" s="84"/>
      <c r="N436" s="75"/>
      <c r="O436" s="75"/>
      <c r="P436" s="86"/>
    </row>
    <row r="437" spans="1:16" ht="18" customHeight="1" x14ac:dyDescent="0.2">
      <c r="A437" s="84"/>
      <c r="N437" s="75"/>
      <c r="O437" s="75"/>
      <c r="P437" s="86"/>
    </row>
    <row r="438" spans="1:16" ht="18" customHeight="1" x14ac:dyDescent="0.2">
      <c r="A438" s="84"/>
      <c r="N438" s="75"/>
      <c r="O438" s="75"/>
      <c r="P438" s="86"/>
    </row>
    <row r="439" spans="1:16" ht="18" customHeight="1" x14ac:dyDescent="0.2">
      <c r="A439" s="84"/>
      <c r="N439" s="75"/>
      <c r="O439" s="75"/>
      <c r="P439" s="86"/>
    </row>
    <row r="440" spans="1:16" ht="18" customHeight="1" x14ac:dyDescent="0.2">
      <c r="A440" s="84"/>
      <c r="N440" s="75"/>
      <c r="O440" s="75"/>
      <c r="P440" s="86"/>
    </row>
    <row r="441" spans="1:16" ht="18" customHeight="1" x14ac:dyDescent="0.2">
      <c r="A441" s="84"/>
      <c r="N441" s="75"/>
      <c r="O441" s="75"/>
      <c r="P441" s="86"/>
    </row>
    <row r="442" spans="1:16" ht="18" customHeight="1" x14ac:dyDescent="0.2">
      <c r="A442" s="84"/>
      <c r="N442" s="75"/>
      <c r="O442" s="75"/>
      <c r="P442" s="86"/>
    </row>
    <row r="443" spans="1:16" ht="18" customHeight="1" x14ac:dyDescent="0.2">
      <c r="A443" s="84"/>
      <c r="N443" s="75"/>
      <c r="O443" s="75"/>
      <c r="P443" s="86"/>
    </row>
    <row r="444" spans="1:16" ht="18" customHeight="1" x14ac:dyDescent="0.2">
      <c r="A444" s="84"/>
      <c r="N444" s="75"/>
      <c r="O444" s="75"/>
      <c r="P444" s="86"/>
    </row>
    <row r="445" spans="1:16" ht="18" customHeight="1" x14ac:dyDescent="0.2">
      <c r="A445" s="84"/>
      <c r="N445" s="75"/>
      <c r="O445" s="75"/>
      <c r="P445" s="86"/>
    </row>
    <row r="446" spans="1:16" ht="18" customHeight="1" x14ac:dyDescent="0.2">
      <c r="A446" s="84"/>
      <c r="N446" s="75"/>
      <c r="O446" s="75"/>
      <c r="P446" s="86"/>
    </row>
    <row r="447" spans="1:16" ht="18" customHeight="1" x14ac:dyDescent="0.2">
      <c r="A447" s="84"/>
      <c r="N447" s="75"/>
      <c r="O447" s="75"/>
      <c r="P447" s="86"/>
    </row>
    <row r="448" spans="1:16" ht="18" customHeight="1" x14ac:dyDescent="0.2">
      <c r="A448" s="84"/>
      <c r="N448" s="75"/>
      <c r="O448" s="75"/>
      <c r="P448" s="86"/>
    </row>
    <row r="449" spans="1:16" ht="18" customHeight="1" x14ac:dyDescent="0.2">
      <c r="A449" s="84"/>
      <c r="N449" s="75"/>
      <c r="O449" s="75"/>
      <c r="P449" s="86"/>
    </row>
    <row r="450" spans="1:16" ht="18" customHeight="1" x14ac:dyDescent="0.2">
      <c r="A450" s="84"/>
      <c r="N450" s="75"/>
      <c r="O450" s="75"/>
      <c r="P450" s="86"/>
    </row>
    <row r="451" spans="1:16" ht="18" customHeight="1" x14ac:dyDescent="0.2">
      <c r="A451" s="84"/>
      <c r="N451" s="75"/>
      <c r="O451" s="75"/>
      <c r="P451" s="86"/>
    </row>
    <row r="452" spans="1:16" ht="18" customHeight="1" x14ac:dyDescent="0.2">
      <c r="A452" s="84"/>
      <c r="N452" s="75"/>
      <c r="O452" s="75"/>
      <c r="P452" s="86"/>
    </row>
    <row r="453" spans="1:16" ht="18" customHeight="1" x14ac:dyDescent="0.2">
      <c r="N453" s="75"/>
      <c r="O453" s="75"/>
      <c r="P453" s="86"/>
    </row>
    <row r="454" spans="1:16" ht="18" customHeight="1" x14ac:dyDescent="0.2">
      <c r="N454" s="75"/>
      <c r="O454" s="75"/>
      <c r="P454" s="86"/>
    </row>
    <row r="455" spans="1:16" ht="18" customHeight="1" x14ac:dyDescent="0.2">
      <c r="N455" s="75"/>
      <c r="O455" s="75"/>
      <c r="P455" s="86"/>
    </row>
    <row r="456" spans="1:16" ht="18" customHeight="1" x14ac:dyDescent="0.2">
      <c r="N456" s="75"/>
      <c r="O456" s="75"/>
      <c r="P456" s="86"/>
    </row>
    <row r="457" spans="1:16" ht="18" customHeight="1" x14ac:dyDescent="0.2">
      <c r="N457" s="75"/>
      <c r="O457" s="75"/>
      <c r="P457" s="86"/>
    </row>
    <row r="458" spans="1:16" ht="18" customHeight="1" x14ac:dyDescent="0.2">
      <c r="N458" s="75"/>
      <c r="O458" s="75"/>
      <c r="P458" s="86"/>
    </row>
    <row r="459" spans="1:16" ht="18" customHeight="1" x14ac:dyDescent="0.2">
      <c r="N459" s="75"/>
      <c r="O459" s="75"/>
      <c r="P459" s="86"/>
    </row>
    <row r="460" spans="1:16" ht="18" customHeight="1" x14ac:dyDescent="0.2">
      <c r="N460" s="75"/>
      <c r="O460" s="75"/>
      <c r="P460" s="86"/>
    </row>
    <row r="461" spans="1:16" ht="18" customHeight="1" x14ac:dyDescent="0.2">
      <c r="N461" s="75"/>
      <c r="O461" s="75"/>
      <c r="P461" s="86"/>
    </row>
    <row r="462" spans="1:16" ht="18" customHeight="1" x14ac:dyDescent="0.2">
      <c r="N462" s="75"/>
      <c r="O462" s="75"/>
      <c r="P462" s="86"/>
    </row>
    <row r="463" spans="1:16" ht="18" customHeight="1" x14ac:dyDescent="0.2">
      <c r="N463" s="75"/>
      <c r="O463" s="75"/>
      <c r="P463" s="86"/>
    </row>
    <row r="464" spans="1:16" ht="18" customHeight="1" x14ac:dyDescent="0.2">
      <c r="N464" s="75"/>
      <c r="O464" s="75"/>
      <c r="P464" s="86"/>
    </row>
    <row r="465" spans="14:16" ht="18" customHeight="1" x14ac:dyDescent="0.2">
      <c r="N465" s="75"/>
      <c r="O465" s="75"/>
      <c r="P465" s="86"/>
    </row>
    <row r="466" spans="14:16" ht="18" customHeight="1" x14ac:dyDescent="0.2">
      <c r="N466" s="75"/>
      <c r="O466" s="75"/>
      <c r="P466" s="86"/>
    </row>
    <row r="467" spans="14:16" ht="18" customHeight="1" x14ac:dyDescent="0.2">
      <c r="N467" s="75"/>
      <c r="O467" s="75"/>
      <c r="P467" s="86"/>
    </row>
    <row r="468" spans="14:16" ht="18" customHeight="1" x14ac:dyDescent="0.2">
      <c r="N468" s="75"/>
      <c r="O468" s="75"/>
      <c r="P468" s="86"/>
    </row>
    <row r="469" spans="14:16" ht="18" customHeight="1" x14ac:dyDescent="0.2">
      <c r="N469" s="75"/>
      <c r="O469" s="75"/>
      <c r="P469" s="86"/>
    </row>
    <row r="470" spans="14:16" ht="18" customHeight="1" x14ac:dyDescent="0.2">
      <c r="N470" s="75"/>
      <c r="O470" s="75"/>
      <c r="P470" s="86"/>
    </row>
    <row r="471" spans="14:16" ht="18" customHeight="1" x14ac:dyDescent="0.2">
      <c r="N471" s="75"/>
      <c r="O471" s="75"/>
      <c r="P471" s="86"/>
    </row>
    <row r="472" spans="14:16" ht="18" customHeight="1" x14ac:dyDescent="0.2">
      <c r="N472" s="75"/>
      <c r="O472" s="75"/>
      <c r="P472" s="86"/>
    </row>
    <row r="473" spans="14:16" ht="18" customHeight="1" x14ac:dyDescent="0.2">
      <c r="N473" s="75"/>
      <c r="O473" s="75"/>
      <c r="P473" s="86"/>
    </row>
    <row r="474" spans="14:16" ht="18" customHeight="1" x14ac:dyDescent="0.2">
      <c r="N474" s="75"/>
      <c r="O474" s="75"/>
      <c r="P474" s="86"/>
    </row>
    <row r="475" spans="14:16" ht="18" customHeight="1" x14ac:dyDescent="0.2">
      <c r="N475" s="75"/>
      <c r="O475" s="75"/>
      <c r="P475" s="86"/>
    </row>
    <row r="476" spans="14:16" ht="18" customHeight="1" x14ac:dyDescent="0.2">
      <c r="N476" s="75"/>
      <c r="O476" s="75"/>
      <c r="P476" s="86"/>
    </row>
    <row r="477" spans="14:16" ht="18" customHeight="1" x14ac:dyDescent="0.2">
      <c r="N477" s="75"/>
      <c r="O477" s="75"/>
      <c r="P477" s="86"/>
    </row>
    <row r="478" spans="14:16" ht="18" customHeight="1" x14ac:dyDescent="0.2">
      <c r="N478" s="75"/>
      <c r="O478" s="75"/>
      <c r="P478" s="86"/>
    </row>
    <row r="479" spans="14:16" ht="18" customHeight="1" x14ac:dyDescent="0.2">
      <c r="N479" s="75"/>
      <c r="O479" s="75"/>
      <c r="P479" s="86"/>
    </row>
    <row r="480" spans="14:16" ht="18" customHeight="1" x14ac:dyDescent="0.2">
      <c r="N480" s="75"/>
      <c r="O480" s="75"/>
      <c r="P480" s="86"/>
    </row>
    <row r="481" spans="14:16" ht="18" customHeight="1" x14ac:dyDescent="0.2">
      <c r="N481" s="75"/>
      <c r="O481" s="75"/>
      <c r="P481" s="86"/>
    </row>
    <row r="482" spans="14:16" ht="18" customHeight="1" x14ac:dyDescent="0.2">
      <c r="N482" s="75"/>
      <c r="O482" s="75"/>
      <c r="P482" s="86"/>
    </row>
    <row r="483" spans="14:16" ht="18" customHeight="1" x14ac:dyDescent="0.2">
      <c r="N483" s="75"/>
      <c r="O483" s="75"/>
      <c r="P483" s="86"/>
    </row>
    <row r="484" spans="14:16" ht="18" customHeight="1" x14ac:dyDescent="0.2">
      <c r="N484" s="75"/>
      <c r="O484" s="75"/>
      <c r="P484" s="86"/>
    </row>
    <row r="485" spans="14:16" ht="18" customHeight="1" x14ac:dyDescent="0.2">
      <c r="N485" s="75"/>
      <c r="O485" s="75"/>
      <c r="P485" s="86"/>
    </row>
    <row r="486" spans="14:16" ht="18" customHeight="1" x14ac:dyDescent="0.2">
      <c r="N486" s="75"/>
      <c r="O486" s="75"/>
      <c r="P486" s="86"/>
    </row>
    <row r="487" spans="14:16" ht="18" customHeight="1" x14ac:dyDescent="0.2">
      <c r="N487" s="75"/>
      <c r="O487" s="75"/>
      <c r="P487" s="86"/>
    </row>
    <row r="488" spans="14:16" ht="18" customHeight="1" x14ac:dyDescent="0.2">
      <c r="N488" s="75"/>
      <c r="O488" s="75"/>
      <c r="P488" s="86"/>
    </row>
    <row r="489" spans="14:16" ht="18" customHeight="1" x14ac:dyDescent="0.2">
      <c r="N489" s="75"/>
      <c r="O489" s="75"/>
      <c r="P489" s="86"/>
    </row>
    <row r="490" spans="14:16" ht="18" customHeight="1" x14ac:dyDescent="0.2">
      <c r="N490" s="75"/>
      <c r="O490" s="75"/>
      <c r="P490" s="86"/>
    </row>
    <row r="491" spans="14:16" ht="18" customHeight="1" x14ac:dyDescent="0.2">
      <c r="N491" s="75"/>
      <c r="O491" s="75"/>
      <c r="P491" s="86"/>
    </row>
    <row r="492" spans="14:16" ht="18" customHeight="1" x14ac:dyDescent="0.2">
      <c r="N492" s="75"/>
      <c r="O492" s="75"/>
      <c r="P492" s="86"/>
    </row>
    <row r="493" spans="14:16" ht="18" customHeight="1" x14ac:dyDescent="0.2">
      <c r="N493" s="75"/>
      <c r="O493" s="75"/>
      <c r="P493" s="86"/>
    </row>
    <row r="494" spans="14:16" ht="18" customHeight="1" x14ac:dyDescent="0.2">
      <c r="N494" s="75"/>
      <c r="O494" s="75"/>
      <c r="P494" s="86"/>
    </row>
    <row r="495" spans="14:16" ht="18" customHeight="1" x14ac:dyDescent="0.2">
      <c r="N495" s="75"/>
      <c r="O495" s="75"/>
      <c r="P495" s="86"/>
    </row>
    <row r="496" spans="14:16" ht="18" customHeight="1" x14ac:dyDescent="0.2">
      <c r="N496" s="75"/>
      <c r="O496" s="75"/>
      <c r="P496" s="86"/>
    </row>
    <row r="497" spans="14:16" ht="18" customHeight="1" x14ac:dyDescent="0.2">
      <c r="N497" s="75"/>
      <c r="O497" s="75"/>
      <c r="P497" s="86"/>
    </row>
    <row r="498" spans="14:16" ht="18" customHeight="1" x14ac:dyDescent="0.2">
      <c r="N498" s="75"/>
      <c r="O498" s="75"/>
      <c r="P498" s="86"/>
    </row>
    <row r="499" spans="14:16" ht="18" customHeight="1" x14ac:dyDescent="0.2">
      <c r="N499" s="75"/>
      <c r="O499" s="75"/>
      <c r="P499" s="86"/>
    </row>
    <row r="500" spans="14:16" ht="18" customHeight="1" x14ac:dyDescent="0.2">
      <c r="N500" s="75"/>
      <c r="O500" s="75"/>
      <c r="P500" s="86"/>
    </row>
    <row r="501" spans="14:16" ht="18" customHeight="1" x14ac:dyDescent="0.2">
      <c r="N501" s="75"/>
      <c r="O501" s="75"/>
      <c r="P501" s="86"/>
    </row>
    <row r="502" spans="14:16" ht="18" customHeight="1" x14ac:dyDescent="0.2">
      <c r="N502" s="75"/>
      <c r="O502" s="75"/>
      <c r="P502" s="86"/>
    </row>
    <row r="503" spans="14:16" ht="18" customHeight="1" x14ac:dyDescent="0.2">
      <c r="N503" s="75"/>
      <c r="O503" s="75"/>
      <c r="P503" s="86"/>
    </row>
    <row r="504" spans="14:16" ht="18" customHeight="1" x14ac:dyDescent="0.2">
      <c r="N504" s="75"/>
      <c r="O504" s="75"/>
      <c r="P504" s="86"/>
    </row>
    <row r="505" spans="14:16" ht="18" customHeight="1" x14ac:dyDescent="0.2">
      <c r="N505" s="75"/>
      <c r="O505" s="75"/>
      <c r="P505" s="86"/>
    </row>
    <row r="506" spans="14:16" ht="18" customHeight="1" x14ac:dyDescent="0.2">
      <c r="N506" s="75"/>
      <c r="O506" s="75"/>
      <c r="P506" s="86"/>
    </row>
    <row r="507" spans="14:16" ht="18" customHeight="1" x14ac:dyDescent="0.2">
      <c r="N507" s="75"/>
      <c r="O507" s="75"/>
      <c r="P507" s="86"/>
    </row>
    <row r="508" spans="14:16" ht="18" customHeight="1" x14ac:dyDescent="0.2">
      <c r="N508" s="75"/>
      <c r="O508" s="75"/>
      <c r="P508" s="86"/>
    </row>
    <row r="509" spans="14:16" ht="18" customHeight="1" x14ac:dyDescent="0.2">
      <c r="N509" s="75"/>
      <c r="O509" s="75"/>
      <c r="P509" s="86"/>
    </row>
    <row r="510" spans="14:16" ht="18" customHeight="1" x14ac:dyDescent="0.2">
      <c r="N510" s="75"/>
      <c r="O510" s="75"/>
      <c r="P510" s="86"/>
    </row>
    <row r="511" spans="14:16" ht="18" customHeight="1" x14ac:dyDescent="0.2">
      <c r="N511" s="75"/>
      <c r="O511" s="75"/>
      <c r="P511" s="86"/>
    </row>
    <row r="512" spans="14:16" ht="18" customHeight="1" x14ac:dyDescent="0.2">
      <c r="N512" s="75"/>
      <c r="O512" s="75"/>
      <c r="P512" s="86"/>
    </row>
    <row r="513" spans="14:16" ht="18" customHeight="1" x14ac:dyDescent="0.2">
      <c r="N513" s="75"/>
      <c r="O513" s="75"/>
      <c r="P513" s="86"/>
    </row>
    <row r="514" spans="14:16" ht="18" customHeight="1" x14ac:dyDescent="0.2">
      <c r="N514" s="75"/>
      <c r="O514" s="75"/>
      <c r="P514" s="86"/>
    </row>
    <row r="515" spans="14:16" ht="18" customHeight="1" x14ac:dyDescent="0.2">
      <c r="N515" s="75"/>
      <c r="O515" s="75"/>
      <c r="P515" s="86"/>
    </row>
    <row r="516" spans="14:16" ht="18" customHeight="1" x14ac:dyDescent="0.2">
      <c r="N516" s="75"/>
      <c r="O516" s="75"/>
      <c r="P516" s="86"/>
    </row>
    <row r="517" spans="14:16" ht="18" customHeight="1" x14ac:dyDescent="0.2">
      <c r="N517" s="75"/>
      <c r="O517" s="75"/>
      <c r="P517" s="86"/>
    </row>
    <row r="518" spans="14:16" ht="18" customHeight="1" x14ac:dyDescent="0.2">
      <c r="N518" s="75"/>
      <c r="O518" s="75"/>
      <c r="P518" s="86"/>
    </row>
    <row r="519" spans="14:16" ht="18" customHeight="1" x14ac:dyDescent="0.2">
      <c r="N519" s="75"/>
      <c r="O519" s="75"/>
      <c r="P519" s="86"/>
    </row>
    <row r="520" spans="14:16" ht="18" customHeight="1" x14ac:dyDescent="0.2">
      <c r="N520" s="75"/>
      <c r="O520" s="75"/>
      <c r="P520" s="86"/>
    </row>
    <row r="521" spans="14:16" ht="18" customHeight="1" x14ac:dyDescent="0.2">
      <c r="N521" s="75"/>
      <c r="O521" s="75"/>
      <c r="P521" s="86"/>
    </row>
    <row r="522" spans="14:16" ht="18" customHeight="1" x14ac:dyDescent="0.2">
      <c r="N522" s="75"/>
      <c r="O522" s="75"/>
      <c r="P522" s="86"/>
    </row>
    <row r="523" spans="14:16" ht="18" customHeight="1" x14ac:dyDescent="0.2">
      <c r="N523" s="75"/>
      <c r="O523" s="75"/>
      <c r="P523" s="86"/>
    </row>
    <row r="524" spans="14:16" ht="18" customHeight="1" x14ac:dyDescent="0.2">
      <c r="N524" s="75"/>
      <c r="O524" s="75"/>
      <c r="P524" s="86"/>
    </row>
    <row r="525" spans="14:16" ht="18" customHeight="1" x14ac:dyDescent="0.2">
      <c r="N525" s="75"/>
      <c r="O525" s="75"/>
      <c r="P525" s="86"/>
    </row>
    <row r="526" spans="14:16" ht="18" customHeight="1" x14ac:dyDescent="0.2">
      <c r="N526" s="75"/>
      <c r="O526" s="75"/>
      <c r="P526" s="86"/>
    </row>
    <row r="527" spans="14:16" ht="18" customHeight="1" x14ac:dyDescent="0.2">
      <c r="N527" s="75"/>
      <c r="O527" s="75"/>
      <c r="P527" s="86"/>
    </row>
    <row r="528" spans="14:16" ht="18" customHeight="1" x14ac:dyDescent="0.2">
      <c r="N528" s="75"/>
      <c r="O528" s="75"/>
      <c r="P528" s="86"/>
    </row>
    <row r="529" spans="2:16" ht="18" customHeight="1" x14ac:dyDescent="0.2">
      <c r="N529" s="75"/>
      <c r="O529" s="75"/>
      <c r="P529" s="86"/>
    </row>
    <row r="530" spans="2:16" ht="18" customHeight="1" x14ac:dyDescent="0.2">
      <c r="N530" s="75"/>
      <c r="O530" s="75"/>
      <c r="P530" s="86"/>
    </row>
    <row r="531" spans="2:16" ht="18" customHeight="1" x14ac:dyDescent="0.2">
      <c r="N531" s="75"/>
      <c r="O531" s="75"/>
      <c r="P531" s="86"/>
    </row>
    <row r="532" spans="2:16" ht="18" customHeight="1" x14ac:dyDescent="0.2">
      <c r="N532" s="75"/>
      <c r="O532" s="75"/>
      <c r="P532" s="86"/>
    </row>
    <row r="533" spans="2:16" ht="18" customHeight="1" x14ac:dyDescent="0.2">
      <c r="N533" s="75"/>
      <c r="O533" s="75"/>
      <c r="P533" s="86"/>
    </row>
    <row r="534" spans="2:16" ht="18" customHeight="1" x14ac:dyDescent="0.2">
      <c r="N534" s="75"/>
      <c r="O534" s="75"/>
      <c r="P534" s="86"/>
    </row>
    <row r="535" spans="2:16" ht="18" customHeight="1" x14ac:dyDescent="0.2">
      <c r="N535" s="75"/>
      <c r="O535" s="75"/>
      <c r="P535" s="86"/>
    </row>
    <row r="536" spans="2:16" ht="18" customHeight="1" x14ac:dyDescent="0.2">
      <c r="N536" s="75"/>
      <c r="O536" s="75"/>
      <c r="P536" s="86"/>
    </row>
    <row r="537" spans="2:16" ht="18" customHeight="1" x14ac:dyDescent="0.2">
      <c r="N537" s="75"/>
      <c r="O537" s="75"/>
      <c r="P537" s="86"/>
    </row>
    <row r="538" spans="2:16" ht="18" customHeight="1" x14ac:dyDescent="0.2">
      <c r="B538" s="86"/>
      <c r="N538" s="75"/>
      <c r="O538" s="75"/>
      <c r="P538" s="86"/>
    </row>
    <row r="539" spans="2:16" ht="18" customHeight="1" x14ac:dyDescent="0.2">
      <c r="N539" s="75"/>
      <c r="O539" s="75"/>
      <c r="P539" s="86"/>
    </row>
    <row r="540" spans="2:16" ht="18" customHeight="1" x14ac:dyDescent="0.2">
      <c r="N540" s="75"/>
      <c r="O540" s="75"/>
      <c r="P540" s="86"/>
    </row>
    <row r="541" spans="2:16" ht="18" customHeight="1" x14ac:dyDescent="0.2">
      <c r="N541" s="75"/>
      <c r="O541" s="75"/>
      <c r="P541" s="86"/>
    </row>
    <row r="542" spans="2:16" ht="18" customHeight="1" x14ac:dyDescent="0.2">
      <c r="N542" s="75"/>
      <c r="O542" s="75"/>
      <c r="P542" s="86"/>
    </row>
    <row r="543" spans="2:16" ht="18" customHeight="1" x14ac:dyDescent="0.2">
      <c r="N543" s="75"/>
      <c r="O543" s="75"/>
      <c r="P543" s="86"/>
    </row>
    <row r="544" spans="2:16" ht="18" customHeight="1" x14ac:dyDescent="0.2">
      <c r="N544" s="75"/>
      <c r="O544" s="75"/>
      <c r="P544" s="86"/>
    </row>
    <row r="545" spans="14:16" ht="18" customHeight="1" x14ac:dyDescent="0.2">
      <c r="N545" s="75"/>
      <c r="O545" s="75"/>
      <c r="P545" s="86"/>
    </row>
    <row r="546" spans="14:16" ht="18" customHeight="1" x14ac:dyDescent="0.2">
      <c r="N546" s="75"/>
      <c r="O546" s="75"/>
      <c r="P546" s="86"/>
    </row>
    <row r="547" spans="14:16" ht="18" customHeight="1" x14ac:dyDescent="0.2">
      <c r="N547" s="75"/>
      <c r="O547" s="75"/>
      <c r="P547" s="86"/>
    </row>
    <row r="548" spans="14:16" ht="18" customHeight="1" x14ac:dyDescent="0.2">
      <c r="N548" s="75"/>
      <c r="O548" s="75"/>
      <c r="P548" s="86"/>
    </row>
    <row r="549" spans="14:16" ht="18" customHeight="1" x14ac:dyDescent="0.2">
      <c r="N549" s="75"/>
      <c r="O549" s="75"/>
      <c r="P549" s="86"/>
    </row>
    <row r="550" spans="14:16" ht="18" customHeight="1" x14ac:dyDescent="0.2">
      <c r="N550" s="75"/>
      <c r="O550" s="75"/>
      <c r="P550" s="86"/>
    </row>
    <row r="551" spans="14:16" ht="18" customHeight="1" x14ac:dyDescent="0.2">
      <c r="N551" s="75"/>
      <c r="O551" s="75"/>
      <c r="P551" s="86"/>
    </row>
    <row r="552" spans="14:16" ht="18" customHeight="1" x14ac:dyDescent="0.2">
      <c r="N552" s="75"/>
      <c r="O552" s="75"/>
      <c r="P552" s="86"/>
    </row>
    <row r="553" spans="14:16" ht="18" customHeight="1" x14ac:dyDescent="0.2">
      <c r="N553" s="75"/>
      <c r="O553" s="75"/>
      <c r="P553" s="86"/>
    </row>
    <row r="554" spans="14:16" ht="18" customHeight="1" x14ac:dyDescent="0.2">
      <c r="N554" s="75"/>
      <c r="O554" s="75"/>
      <c r="P554" s="86"/>
    </row>
    <row r="555" spans="14:16" ht="18" customHeight="1" x14ac:dyDescent="0.2">
      <c r="N555" s="75"/>
      <c r="O555" s="75"/>
      <c r="P555" s="86"/>
    </row>
    <row r="556" spans="14:16" ht="18" customHeight="1" x14ac:dyDescent="0.2">
      <c r="N556" s="75"/>
      <c r="O556" s="75"/>
      <c r="P556" s="86"/>
    </row>
    <row r="557" spans="14:16" ht="18" customHeight="1" x14ac:dyDescent="0.2">
      <c r="N557" s="75"/>
      <c r="O557" s="75"/>
      <c r="P557" s="86"/>
    </row>
    <row r="558" spans="14:16" ht="18" customHeight="1" x14ac:dyDescent="0.2">
      <c r="N558" s="75"/>
      <c r="O558" s="75"/>
      <c r="P558" s="86"/>
    </row>
    <row r="559" spans="14:16" ht="18" customHeight="1" x14ac:dyDescent="0.2">
      <c r="N559" s="75"/>
      <c r="O559" s="75"/>
      <c r="P559" s="86"/>
    </row>
    <row r="560" spans="14:16" ht="18" customHeight="1" x14ac:dyDescent="0.2">
      <c r="N560" s="75"/>
      <c r="O560" s="75"/>
      <c r="P560" s="86"/>
    </row>
    <row r="561" spans="14:16" ht="18" customHeight="1" x14ac:dyDescent="0.2">
      <c r="N561" s="75"/>
      <c r="O561" s="75"/>
      <c r="P561" s="86"/>
    </row>
    <row r="562" spans="14:16" ht="18" customHeight="1" x14ac:dyDescent="0.2">
      <c r="N562" s="75"/>
      <c r="O562" s="75"/>
      <c r="P562" s="86"/>
    </row>
    <row r="563" spans="14:16" ht="18" customHeight="1" x14ac:dyDescent="0.2">
      <c r="N563" s="75"/>
      <c r="O563" s="75"/>
      <c r="P563" s="86"/>
    </row>
    <row r="564" spans="14:16" ht="18" customHeight="1" x14ac:dyDescent="0.2">
      <c r="N564" s="75"/>
      <c r="O564" s="75"/>
      <c r="P564" s="86"/>
    </row>
    <row r="565" spans="14:16" ht="18" customHeight="1" x14ac:dyDescent="0.2">
      <c r="N565" s="75"/>
      <c r="O565" s="75"/>
      <c r="P565" s="86"/>
    </row>
    <row r="566" spans="14:16" ht="18" customHeight="1" x14ac:dyDescent="0.2">
      <c r="N566" s="75"/>
      <c r="O566" s="75"/>
      <c r="P566" s="86"/>
    </row>
    <row r="567" spans="14:16" ht="18" customHeight="1" x14ac:dyDescent="0.2">
      <c r="N567" s="75"/>
      <c r="O567" s="75"/>
      <c r="P567" s="86"/>
    </row>
    <row r="568" spans="14:16" ht="18" customHeight="1" x14ac:dyDescent="0.2">
      <c r="N568" s="75"/>
      <c r="O568" s="75"/>
      <c r="P568" s="86"/>
    </row>
    <row r="569" spans="14:16" ht="18" customHeight="1" x14ac:dyDescent="0.2">
      <c r="N569" s="75"/>
      <c r="O569" s="75"/>
      <c r="P569" s="86"/>
    </row>
    <row r="570" spans="14:16" ht="18" customHeight="1" x14ac:dyDescent="0.2">
      <c r="N570" s="75"/>
      <c r="O570" s="75"/>
      <c r="P570" s="86"/>
    </row>
    <row r="571" spans="14:16" ht="18" customHeight="1" x14ac:dyDescent="0.2">
      <c r="N571" s="75"/>
      <c r="O571" s="75"/>
      <c r="P571" s="86"/>
    </row>
    <row r="572" spans="14:16" ht="18" customHeight="1" x14ac:dyDescent="0.2">
      <c r="N572" s="75"/>
      <c r="O572" s="75"/>
      <c r="P572" s="86"/>
    </row>
    <row r="573" spans="14:16" ht="18" customHeight="1" x14ac:dyDescent="0.2">
      <c r="N573" s="75"/>
      <c r="O573" s="75"/>
      <c r="P573" s="86"/>
    </row>
    <row r="574" spans="14:16" ht="18" customHeight="1" x14ac:dyDescent="0.2">
      <c r="N574" s="75"/>
      <c r="O574" s="75"/>
      <c r="P574" s="86"/>
    </row>
    <row r="575" spans="14:16" ht="18" customHeight="1" x14ac:dyDescent="0.2">
      <c r="N575" s="75"/>
      <c r="O575" s="75"/>
      <c r="P575" s="86"/>
    </row>
    <row r="576" spans="14:16" ht="18" customHeight="1" x14ac:dyDescent="0.2">
      <c r="N576" s="75"/>
      <c r="O576" s="75"/>
      <c r="P576" s="86"/>
    </row>
    <row r="577" spans="14:16" ht="18" customHeight="1" x14ac:dyDescent="0.2">
      <c r="N577" s="75"/>
      <c r="O577" s="75"/>
      <c r="P577" s="86"/>
    </row>
    <row r="578" spans="14:16" ht="18" customHeight="1" x14ac:dyDescent="0.2">
      <c r="N578" s="75"/>
      <c r="O578" s="75"/>
      <c r="P578" s="86"/>
    </row>
    <row r="579" spans="14:16" ht="18" customHeight="1" x14ac:dyDescent="0.2">
      <c r="N579" s="75"/>
      <c r="O579" s="75"/>
      <c r="P579" s="86"/>
    </row>
    <row r="580" spans="14:16" ht="18" customHeight="1" x14ac:dyDescent="0.2">
      <c r="N580" s="75"/>
      <c r="O580" s="75"/>
      <c r="P580" s="86"/>
    </row>
    <row r="581" spans="14:16" ht="18" customHeight="1" x14ac:dyDescent="0.2">
      <c r="N581" s="75"/>
      <c r="O581" s="75"/>
      <c r="P581" s="86"/>
    </row>
    <row r="582" spans="14:16" ht="18" customHeight="1" x14ac:dyDescent="0.2">
      <c r="N582" s="75"/>
      <c r="O582" s="75"/>
      <c r="P582" s="86"/>
    </row>
    <row r="583" spans="14:16" ht="18" customHeight="1" x14ac:dyDescent="0.2">
      <c r="N583" s="75"/>
      <c r="O583" s="75"/>
      <c r="P583" s="86"/>
    </row>
    <row r="584" spans="14:16" ht="18" customHeight="1" x14ac:dyDescent="0.2">
      <c r="N584" s="75"/>
      <c r="O584" s="75"/>
      <c r="P584" s="86"/>
    </row>
    <row r="585" spans="14:16" ht="18" customHeight="1" x14ac:dyDescent="0.2">
      <c r="N585" s="75"/>
      <c r="O585" s="75"/>
      <c r="P585" s="86"/>
    </row>
    <row r="586" spans="14:16" ht="18" customHeight="1" x14ac:dyDescent="0.2">
      <c r="N586" s="75"/>
      <c r="O586" s="75"/>
      <c r="P586" s="86"/>
    </row>
    <row r="587" spans="14:16" ht="18" customHeight="1" x14ac:dyDescent="0.2">
      <c r="N587" s="75"/>
      <c r="O587" s="75"/>
      <c r="P587" s="86"/>
    </row>
    <row r="588" spans="14:16" ht="18" customHeight="1" x14ac:dyDescent="0.2">
      <c r="N588" s="75"/>
      <c r="O588" s="75"/>
      <c r="P588" s="86"/>
    </row>
    <row r="589" spans="14:16" ht="18" customHeight="1" x14ac:dyDescent="0.2">
      <c r="N589" s="75"/>
      <c r="O589" s="75"/>
      <c r="P589" s="86"/>
    </row>
    <row r="590" spans="14:16" ht="18" customHeight="1" x14ac:dyDescent="0.2">
      <c r="N590" s="75"/>
      <c r="O590" s="75"/>
      <c r="P590" s="86"/>
    </row>
    <row r="591" spans="14:16" ht="18" customHeight="1" x14ac:dyDescent="0.2">
      <c r="N591" s="75"/>
      <c r="O591" s="75"/>
      <c r="P591" s="86"/>
    </row>
    <row r="592" spans="14:16" ht="18" customHeight="1" x14ac:dyDescent="0.2">
      <c r="N592" s="75"/>
      <c r="O592" s="75"/>
      <c r="P592" s="86"/>
    </row>
    <row r="593" spans="14:16" ht="18" customHeight="1" x14ac:dyDescent="0.2">
      <c r="N593" s="75"/>
      <c r="O593" s="75"/>
      <c r="P593" s="86"/>
    </row>
    <row r="594" spans="14:16" ht="18" customHeight="1" x14ac:dyDescent="0.2">
      <c r="N594" s="75"/>
      <c r="O594" s="75"/>
      <c r="P594" s="86"/>
    </row>
    <row r="595" spans="14:16" ht="18" customHeight="1" x14ac:dyDescent="0.2">
      <c r="N595" s="75"/>
      <c r="O595" s="75"/>
      <c r="P595" s="86"/>
    </row>
    <row r="596" spans="14:16" ht="18" customHeight="1" x14ac:dyDescent="0.2">
      <c r="N596" s="75"/>
      <c r="O596" s="75"/>
      <c r="P596" s="86"/>
    </row>
    <row r="597" spans="14:16" ht="18" customHeight="1" x14ac:dyDescent="0.2">
      <c r="N597" s="75"/>
      <c r="O597" s="75"/>
      <c r="P597" s="86"/>
    </row>
    <row r="598" spans="14:16" ht="18" customHeight="1" x14ac:dyDescent="0.2">
      <c r="N598" s="75"/>
      <c r="O598" s="75"/>
      <c r="P598" s="86"/>
    </row>
    <row r="599" spans="14:16" ht="18" customHeight="1" x14ac:dyDescent="0.2">
      <c r="N599" s="75"/>
      <c r="O599" s="75"/>
      <c r="P599" s="86"/>
    </row>
    <row r="600" spans="14:16" ht="18" customHeight="1" x14ac:dyDescent="0.2">
      <c r="N600" s="75"/>
      <c r="O600" s="75"/>
      <c r="P600" s="86"/>
    </row>
    <row r="601" spans="14:16" ht="18" customHeight="1" x14ac:dyDescent="0.2">
      <c r="N601" s="75"/>
      <c r="O601" s="75"/>
      <c r="P601" s="86"/>
    </row>
    <row r="602" spans="14:16" ht="18" customHeight="1" x14ac:dyDescent="0.2">
      <c r="N602" s="75"/>
      <c r="O602" s="75"/>
      <c r="P602" s="86"/>
    </row>
    <row r="603" spans="14:16" ht="18" customHeight="1" x14ac:dyDescent="0.2">
      <c r="N603" s="75"/>
      <c r="O603" s="75"/>
      <c r="P603" s="86"/>
    </row>
    <row r="604" spans="14:16" ht="18" customHeight="1" x14ac:dyDescent="0.2">
      <c r="N604" s="75"/>
      <c r="O604" s="75"/>
      <c r="P604" s="86"/>
    </row>
    <row r="605" spans="14:16" ht="18" customHeight="1" x14ac:dyDescent="0.2">
      <c r="N605" s="75"/>
      <c r="O605" s="75"/>
      <c r="P605" s="86"/>
    </row>
    <row r="606" spans="14:16" ht="18" customHeight="1" x14ac:dyDescent="0.2">
      <c r="N606" s="75"/>
      <c r="O606" s="75"/>
      <c r="P606" s="86"/>
    </row>
    <row r="607" spans="14:16" ht="18" customHeight="1" x14ac:dyDescent="0.2">
      <c r="N607" s="75"/>
      <c r="O607" s="75"/>
      <c r="P607" s="86"/>
    </row>
    <row r="608" spans="14:16" ht="18" customHeight="1" x14ac:dyDescent="0.2">
      <c r="N608" s="75"/>
      <c r="O608" s="75"/>
      <c r="P608" s="86"/>
    </row>
    <row r="609" spans="14:16" ht="18" customHeight="1" x14ac:dyDescent="0.2">
      <c r="N609" s="75"/>
      <c r="O609" s="75"/>
      <c r="P609" s="86"/>
    </row>
    <row r="610" spans="14:16" ht="18" customHeight="1" x14ac:dyDescent="0.2">
      <c r="N610" s="75"/>
      <c r="O610" s="75"/>
      <c r="P610" s="86"/>
    </row>
    <row r="611" spans="14:16" ht="18" customHeight="1" x14ac:dyDescent="0.2">
      <c r="N611" s="75"/>
      <c r="O611" s="75"/>
      <c r="P611" s="86"/>
    </row>
    <row r="612" spans="14:16" ht="18" customHeight="1" x14ac:dyDescent="0.2">
      <c r="N612" s="75"/>
      <c r="O612" s="75"/>
      <c r="P612" s="86"/>
    </row>
    <row r="613" spans="14:16" ht="18" customHeight="1" x14ac:dyDescent="0.2">
      <c r="N613" s="75"/>
      <c r="O613" s="75"/>
      <c r="P613" s="86"/>
    </row>
    <row r="614" spans="14:16" ht="18" customHeight="1" x14ac:dyDescent="0.2">
      <c r="N614" s="75"/>
      <c r="O614" s="75"/>
      <c r="P614" s="86"/>
    </row>
    <row r="615" spans="14:16" ht="18" customHeight="1" x14ac:dyDescent="0.2">
      <c r="N615" s="75"/>
      <c r="O615" s="75"/>
      <c r="P615" s="86"/>
    </row>
    <row r="616" spans="14:16" ht="18" customHeight="1" x14ac:dyDescent="0.2">
      <c r="N616" s="75"/>
      <c r="O616" s="75"/>
      <c r="P616" s="86"/>
    </row>
    <row r="617" spans="14:16" ht="18" customHeight="1" x14ac:dyDescent="0.2">
      <c r="N617" s="75"/>
      <c r="O617" s="75"/>
      <c r="P617" s="86"/>
    </row>
    <row r="618" spans="14:16" ht="18" customHeight="1" x14ac:dyDescent="0.2">
      <c r="N618" s="75"/>
      <c r="O618" s="75"/>
      <c r="P618" s="86"/>
    </row>
    <row r="619" spans="14:16" ht="18" customHeight="1" x14ac:dyDescent="0.2">
      <c r="N619" s="75"/>
      <c r="O619" s="75"/>
      <c r="P619" s="86"/>
    </row>
    <row r="620" spans="14:16" ht="18" customHeight="1" x14ac:dyDescent="0.2">
      <c r="N620" s="75"/>
      <c r="O620" s="75"/>
      <c r="P620" s="86"/>
    </row>
    <row r="621" spans="14:16" ht="18" customHeight="1" x14ac:dyDescent="0.2">
      <c r="N621" s="75"/>
      <c r="O621" s="75"/>
      <c r="P621" s="86"/>
    </row>
    <row r="622" spans="14:16" ht="18" customHeight="1" x14ac:dyDescent="0.2">
      <c r="N622" s="75"/>
      <c r="O622" s="75"/>
      <c r="P622" s="86"/>
    </row>
    <row r="623" spans="14:16" ht="18" customHeight="1" x14ac:dyDescent="0.2">
      <c r="N623" s="75"/>
      <c r="O623" s="75"/>
      <c r="P623" s="86"/>
    </row>
    <row r="624" spans="14:16" ht="18" customHeight="1" x14ac:dyDescent="0.2">
      <c r="N624" s="75"/>
      <c r="O624" s="75"/>
      <c r="P624" s="86"/>
    </row>
    <row r="625" spans="14:16" ht="18" customHeight="1" x14ac:dyDescent="0.2">
      <c r="N625" s="75"/>
      <c r="O625" s="75"/>
      <c r="P625" s="86"/>
    </row>
    <row r="626" spans="14:16" ht="18" customHeight="1" x14ac:dyDescent="0.2">
      <c r="N626" s="75"/>
      <c r="O626" s="75"/>
      <c r="P626" s="86"/>
    </row>
    <row r="627" spans="14:16" ht="18" customHeight="1" x14ac:dyDescent="0.2">
      <c r="N627" s="75"/>
      <c r="O627" s="75"/>
      <c r="P627" s="86"/>
    </row>
    <row r="628" spans="14:16" ht="18" customHeight="1" x14ac:dyDescent="0.2">
      <c r="N628" s="75"/>
      <c r="O628" s="75"/>
      <c r="P628" s="86"/>
    </row>
    <row r="629" spans="14:16" ht="18" customHeight="1" x14ac:dyDescent="0.2">
      <c r="N629" s="75"/>
      <c r="O629" s="75"/>
      <c r="P629" s="86"/>
    </row>
    <row r="630" spans="14:16" ht="18" customHeight="1" x14ac:dyDescent="0.2">
      <c r="N630" s="75"/>
      <c r="O630" s="75"/>
      <c r="P630" s="86"/>
    </row>
    <row r="631" spans="14:16" ht="18" customHeight="1" x14ac:dyDescent="0.2">
      <c r="N631" s="75"/>
      <c r="O631" s="75"/>
      <c r="P631" s="86"/>
    </row>
    <row r="632" spans="14:16" ht="18" customHeight="1" x14ac:dyDescent="0.2">
      <c r="N632" s="75"/>
      <c r="O632" s="75"/>
      <c r="P632" s="86"/>
    </row>
    <row r="633" spans="14:16" ht="18" customHeight="1" x14ac:dyDescent="0.2">
      <c r="N633" s="75"/>
      <c r="O633" s="75"/>
      <c r="P633" s="86"/>
    </row>
    <row r="634" spans="14:16" ht="18" customHeight="1" x14ac:dyDescent="0.2">
      <c r="N634" s="75"/>
      <c r="O634" s="75"/>
      <c r="P634" s="86"/>
    </row>
    <row r="635" spans="14:16" ht="18" customHeight="1" x14ac:dyDescent="0.2">
      <c r="N635" s="75"/>
      <c r="O635" s="75"/>
      <c r="P635" s="86"/>
    </row>
    <row r="636" spans="14:16" ht="18" customHeight="1" x14ac:dyDescent="0.2">
      <c r="N636" s="75"/>
      <c r="O636" s="75"/>
      <c r="P636" s="86"/>
    </row>
    <row r="637" spans="14:16" ht="18" customHeight="1" x14ac:dyDescent="0.2">
      <c r="N637" s="75"/>
      <c r="O637" s="75"/>
      <c r="P637" s="86"/>
    </row>
    <row r="638" spans="14:16" ht="18" customHeight="1" x14ac:dyDescent="0.2">
      <c r="N638" s="75"/>
      <c r="O638" s="75"/>
      <c r="P638" s="86"/>
    </row>
    <row r="639" spans="14:16" ht="18" customHeight="1" x14ac:dyDescent="0.2">
      <c r="N639" s="75"/>
      <c r="O639" s="75"/>
      <c r="P639" s="86"/>
    </row>
    <row r="640" spans="14:16" ht="18" customHeight="1" x14ac:dyDescent="0.2">
      <c r="N640" s="75"/>
      <c r="O640" s="75"/>
      <c r="P640" s="86"/>
    </row>
    <row r="641" spans="14:16" ht="18" customHeight="1" x14ac:dyDescent="0.2">
      <c r="N641" s="75"/>
      <c r="O641" s="75"/>
      <c r="P641" s="86"/>
    </row>
    <row r="642" spans="14:16" ht="18" customHeight="1" x14ac:dyDescent="0.2">
      <c r="N642" s="75"/>
      <c r="O642" s="75"/>
      <c r="P642" s="86"/>
    </row>
    <row r="643" spans="14:16" ht="18" customHeight="1" x14ac:dyDescent="0.2">
      <c r="N643" s="75"/>
      <c r="O643" s="75"/>
      <c r="P643" s="86"/>
    </row>
    <row r="644" spans="14:16" ht="18" customHeight="1" x14ac:dyDescent="0.2">
      <c r="N644" s="75"/>
      <c r="O644" s="75"/>
      <c r="P644" s="86"/>
    </row>
    <row r="645" spans="14:16" ht="18" customHeight="1" x14ac:dyDescent="0.2">
      <c r="N645" s="75"/>
      <c r="O645" s="75"/>
      <c r="P645" s="86"/>
    </row>
    <row r="646" spans="14:16" ht="18" customHeight="1" x14ac:dyDescent="0.2">
      <c r="N646" s="75"/>
      <c r="O646" s="75"/>
      <c r="P646" s="86"/>
    </row>
    <row r="647" spans="14:16" ht="18" customHeight="1" x14ac:dyDescent="0.2">
      <c r="N647" s="75"/>
      <c r="O647" s="75"/>
      <c r="P647" s="86"/>
    </row>
    <row r="648" spans="14:16" ht="18" customHeight="1" x14ac:dyDescent="0.2">
      <c r="N648" s="75"/>
      <c r="O648" s="75"/>
      <c r="P648" s="86"/>
    </row>
    <row r="649" spans="14:16" ht="18" customHeight="1" x14ac:dyDescent="0.2">
      <c r="N649" s="75"/>
      <c r="O649" s="75"/>
      <c r="P649" s="86"/>
    </row>
    <row r="650" spans="14:16" ht="18" customHeight="1" x14ac:dyDescent="0.2">
      <c r="N650" s="75"/>
      <c r="O650" s="75"/>
      <c r="P650" s="86"/>
    </row>
    <row r="651" spans="14:16" ht="18" customHeight="1" x14ac:dyDescent="0.2">
      <c r="N651" s="75"/>
      <c r="O651" s="75"/>
      <c r="P651" s="86"/>
    </row>
    <row r="652" spans="14:16" ht="18" customHeight="1" x14ac:dyDescent="0.2">
      <c r="N652" s="75"/>
      <c r="O652" s="75"/>
      <c r="P652" s="86"/>
    </row>
    <row r="653" spans="14:16" ht="18" customHeight="1" x14ac:dyDescent="0.2">
      <c r="N653" s="75"/>
      <c r="O653" s="75"/>
      <c r="P653" s="86"/>
    </row>
    <row r="654" spans="14:16" ht="18" customHeight="1" x14ac:dyDescent="0.2">
      <c r="N654" s="75"/>
      <c r="O654" s="75"/>
      <c r="P654" s="86"/>
    </row>
    <row r="655" spans="14:16" ht="18" customHeight="1" x14ac:dyDescent="0.2">
      <c r="N655" s="75"/>
      <c r="O655" s="75"/>
      <c r="P655" s="86"/>
    </row>
    <row r="656" spans="14:16" ht="18" customHeight="1" x14ac:dyDescent="0.2">
      <c r="N656" s="75"/>
      <c r="O656" s="75"/>
      <c r="P656" s="86"/>
    </row>
    <row r="657" spans="14:16" ht="18" customHeight="1" x14ac:dyDescent="0.2">
      <c r="N657" s="75"/>
      <c r="O657" s="75"/>
      <c r="P657" s="86"/>
    </row>
    <row r="658" spans="14:16" ht="18" customHeight="1" x14ac:dyDescent="0.2">
      <c r="N658" s="75"/>
      <c r="O658" s="75"/>
      <c r="P658" s="86"/>
    </row>
    <row r="659" spans="14:16" ht="18" customHeight="1" x14ac:dyDescent="0.2">
      <c r="N659" s="75"/>
      <c r="O659" s="75"/>
      <c r="P659" s="86"/>
    </row>
    <row r="660" spans="14:16" ht="18" customHeight="1" x14ac:dyDescent="0.2">
      <c r="N660" s="75"/>
      <c r="O660" s="75"/>
      <c r="P660" s="86"/>
    </row>
    <row r="661" spans="14:16" ht="18" customHeight="1" x14ac:dyDescent="0.2">
      <c r="N661" s="75"/>
      <c r="O661" s="75"/>
      <c r="P661" s="86"/>
    </row>
    <row r="662" spans="14:16" ht="18" customHeight="1" x14ac:dyDescent="0.2">
      <c r="N662" s="75"/>
      <c r="O662" s="75"/>
      <c r="P662" s="86"/>
    </row>
    <row r="663" spans="14:16" ht="18" customHeight="1" x14ac:dyDescent="0.2">
      <c r="N663" s="75"/>
      <c r="O663" s="75"/>
      <c r="P663" s="86"/>
    </row>
    <row r="664" spans="14:16" ht="18" customHeight="1" x14ac:dyDescent="0.2">
      <c r="N664" s="75"/>
      <c r="O664" s="75"/>
      <c r="P664" s="86"/>
    </row>
    <row r="665" spans="14:16" ht="18" customHeight="1" x14ac:dyDescent="0.2">
      <c r="N665" s="75"/>
      <c r="O665" s="75"/>
      <c r="P665" s="86"/>
    </row>
    <row r="666" spans="14:16" ht="18" customHeight="1" x14ac:dyDescent="0.2">
      <c r="N666" s="75"/>
      <c r="O666" s="75"/>
      <c r="P666" s="86"/>
    </row>
    <row r="667" spans="14:16" ht="18" customHeight="1" x14ac:dyDescent="0.2">
      <c r="N667" s="75"/>
      <c r="O667" s="75"/>
      <c r="P667" s="86"/>
    </row>
    <row r="668" spans="14:16" ht="18" customHeight="1" x14ac:dyDescent="0.2">
      <c r="N668" s="75"/>
      <c r="O668" s="75"/>
      <c r="P668" s="86"/>
    </row>
    <row r="669" spans="14:16" ht="18" customHeight="1" x14ac:dyDescent="0.2">
      <c r="N669" s="75"/>
      <c r="O669" s="75"/>
      <c r="P669" s="86"/>
    </row>
    <row r="670" spans="14:16" ht="18" customHeight="1" x14ac:dyDescent="0.2">
      <c r="N670" s="75"/>
      <c r="O670" s="75"/>
      <c r="P670" s="86"/>
    </row>
    <row r="671" spans="14:16" ht="18" customHeight="1" x14ac:dyDescent="0.2">
      <c r="N671" s="75"/>
      <c r="O671" s="75"/>
      <c r="P671" s="86"/>
    </row>
    <row r="672" spans="14:16" ht="18" customHeight="1" x14ac:dyDescent="0.2">
      <c r="N672" s="75"/>
      <c r="O672" s="75"/>
      <c r="P672" s="86"/>
    </row>
    <row r="673" spans="14:16" ht="18" customHeight="1" x14ac:dyDescent="0.2">
      <c r="N673" s="75"/>
      <c r="O673" s="75"/>
      <c r="P673" s="86"/>
    </row>
    <row r="674" spans="14:16" ht="18" customHeight="1" x14ac:dyDescent="0.2">
      <c r="N674" s="75"/>
      <c r="O674" s="75"/>
      <c r="P674" s="86"/>
    </row>
    <row r="675" spans="14:16" ht="18" customHeight="1" x14ac:dyDescent="0.2">
      <c r="N675" s="75"/>
      <c r="O675" s="75"/>
      <c r="P675" s="86"/>
    </row>
    <row r="676" spans="14:16" ht="18" customHeight="1" x14ac:dyDescent="0.2">
      <c r="N676" s="75"/>
      <c r="O676" s="75"/>
      <c r="P676" s="86"/>
    </row>
    <row r="677" spans="14:16" ht="18" customHeight="1" x14ac:dyDescent="0.2">
      <c r="N677" s="75"/>
      <c r="O677" s="75"/>
      <c r="P677" s="86"/>
    </row>
    <row r="678" spans="14:16" ht="18" customHeight="1" x14ac:dyDescent="0.2">
      <c r="N678" s="75"/>
      <c r="O678" s="75"/>
      <c r="P678" s="86"/>
    </row>
    <row r="679" spans="14:16" ht="18" customHeight="1" x14ac:dyDescent="0.2">
      <c r="N679" s="75"/>
      <c r="O679" s="75"/>
      <c r="P679" s="86"/>
    </row>
    <row r="680" spans="14:16" ht="18" customHeight="1" x14ac:dyDescent="0.2">
      <c r="N680" s="75"/>
      <c r="O680" s="75"/>
      <c r="P680" s="86"/>
    </row>
    <row r="681" spans="14:16" ht="18" customHeight="1" x14ac:dyDescent="0.2">
      <c r="N681" s="75"/>
      <c r="O681" s="75"/>
      <c r="P681" s="86"/>
    </row>
    <row r="682" spans="14:16" ht="18" customHeight="1" x14ac:dyDescent="0.2">
      <c r="N682" s="75"/>
      <c r="O682" s="75"/>
      <c r="P682" s="86"/>
    </row>
    <row r="683" spans="14:16" ht="18" customHeight="1" x14ac:dyDescent="0.2">
      <c r="N683" s="75"/>
      <c r="O683" s="75"/>
      <c r="P683" s="86"/>
    </row>
    <row r="684" spans="14:16" ht="18" customHeight="1" x14ac:dyDescent="0.2">
      <c r="N684" s="75"/>
      <c r="O684" s="75"/>
      <c r="P684" s="86"/>
    </row>
    <row r="685" spans="14:16" ht="18" customHeight="1" x14ac:dyDescent="0.2">
      <c r="N685" s="75"/>
      <c r="O685" s="75"/>
      <c r="P685" s="86"/>
    </row>
    <row r="686" spans="14:16" ht="18" customHeight="1" x14ac:dyDescent="0.2">
      <c r="N686" s="75"/>
      <c r="O686" s="75"/>
      <c r="P686" s="86"/>
    </row>
    <row r="687" spans="14:16" ht="18" customHeight="1" x14ac:dyDescent="0.2">
      <c r="N687" s="75"/>
      <c r="O687" s="75"/>
      <c r="P687" s="86"/>
    </row>
    <row r="688" spans="14:16" ht="18" customHeight="1" x14ac:dyDescent="0.2">
      <c r="N688" s="75"/>
      <c r="O688" s="75"/>
      <c r="P688" s="86"/>
    </row>
    <row r="689" spans="14:16" ht="18" customHeight="1" x14ac:dyDescent="0.2">
      <c r="N689" s="75"/>
      <c r="O689" s="75"/>
      <c r="P689" s="86"/>
    </row>
    <row r="690" spans="14:16" ht="18" customHeight="1" x14ac:dyDescent="0.2">
      <c r="N690" s="75"/>
      <c r="O690" s="75"/>
      <c r="P690" s="86"/>
    </row>
    <row r="691" spans="14:16" ht="18" customHeight="1" x14ac:dyDescent="0.2">
      <c r="N691" s="75"/>
      <c r="O691" s="75"/>
      <c r="P691" s="86"/>
    </row>
    <row r="692" spans="14:16" ht="18" customHeight="1" x14ac:dyDescent="0.2">
      <c r="N692" s="75"/>
      <c r="O692" s="75"/>
      <c r="P692" s="86"/>
    </row>
    <row r="693" spans="14:16" ht="18" customHeight="1" x14ac:dyDescent="0.2">
      <c r="N693" s="75"/>
      <c r="O693" s="75"/>
      <c r="P693" s="86"/>
    </row>
    <row r="694" spans="14:16" ht="18" customHeight="1" x14ac:dyDescent="0.2">
      <c r="N694" s="75"/>
      <c r="O694" s="75"/>
      <c r="P694" s="86"/>
    </row>
    <row r="695" spans="14:16" ht="18" customHeight="1" x14ac:dyDescent="0.2">
      <c r="N695" s="75"/>
      <c r="O695" s="75"/>
      <c r="P695" s="86"/>
    </row>
    <row r="696" spans="14:16" ht="18" customHeight="1" x14ac:dyDescent="0.2">
      <c r="N696" s="75"/>
      <c r="O696" s="75"/>
      <c r="P696" s="86"/>
    </row>
    <row r="697" spans="14:16" ht="18" customHeight="1" x14ac:dyDescent="0.2">
      <c r="N697" s="75"/>
      <c r="O697" s="75"/>
      <c r="P697" s="86"/>
    </row>
    <row r="698" spans="14:16" ht="18" customHeight="1" x14ac:dyDescent="0.2">
      <c r="N698" s="75"/>
      <c r="O698" s="75"/>
      <c r="P698" s="86"/>
    </row>
    <row r="699" spans="14:16" ht="18" customHeight="1" x14ac:dyDescent="0.2">
      <c r="N699" s="75"/>
      <c r="O699" s="75"/>
      <c r="P699" s="86"/>
    </row>
    <row r="700" spans="14:16" ht="18" customHeight="1" x14ac:dyDescent="0.2">
      <c r="N700" s="75"/>
      <c r="O700" s="75"/>
      <c r="P700" s="86"/>
    </row>
    <row r="701" spans="14:16" ht="18" customHeight="1" x14ac:dyDescent="0.2">
      <c r="N701" s="75"/>
      <c r="O701" s="75"/>
      <c r="P701" s="86"/>
    </row>
    <row r="702" spans="14:16" ht="18" customHeight="1" x14ac:dyDescent="0.2">
      <c r="N702" s="75"/>
      <c r="O702" s="75"/>
      <c r="P702" s="86"/>
    </row>
    <row r="703" spans="14:16" ht="18" customHeight="1" x14ac:dyDescent="0.2">
      <c r="N703" s="75"/>
      <c r="O703" s="75"/>
      <c r="P703" s="86"/>
    </row>
    <row r="704" spans="14:16" ht="18" customHeight="1" x14ac:dyDescent="0.2">
      <c r="N704" s="75"/>
      <c r="O704" s="75"/>
      <c r="P704" s="86"/>
    </row>
    <row r="705" spans="14:16" ht="18" customHeight="1" x14ac:dyDescent="0.2">
      <c r="N705" s="75"/>
      <c r="O705" s="75"/>
      <c r="P705" s="86"/>
    </row>
    <row r="706" spans="14:16" ht="18" customHeight="1" x14ac:dyDescent="0.2">
      <c r="N706" s="75"/>
      <c r="O706" s="75"/>
      <c r="P706" s="86"/>
    </row>
    <row r="707" spans="14:16" ht="18" customHeight="1" x14ac:dyDescent="0.2">
      <c r="N707" s="75"/>
      <c r="O707" s="75"/>
      <c r="P707" s="86"/>
    </row>
    <row r="708" spans="14:16" ht="18" customHeight="1" x14ac:dyDescent="0.2">
      <c r="N708" s="75"/>
      <c r="O708" s="75"/>
      <c r="P708" s="86"/>
    </row>
    <row r="709" spans="14:16" ht="18" customHeight="1" x14ac:dyDescent="0.2">
      <c r="N709" s="75"/>
      <c r="O709" s="75"/>
      <c r="P709" s="86"/>
    </row>
    <row r="710" spans="14:16" ht="18" customHeight="1" x14ac:dyDescent="0.2">
      <c r="N710" s="75"/>
      <c r="O710" s="75"/>
      <c r="P710" s="86"/>
    </row>
    <row r="711" spans="14:16" ht="18" customHeight="1" x14ac:dyDescent="0.2">
      <c r="N711" s="75"/>
      <c r="O711" s="75"/>
      <c r="P711" s="86"/>
    </row>
    <row r="712" spans="14:16" ht="18" customHeight="1" x14ac:dyDescent="0.2">
      <c r="N712" s="75"/>
      <c r="O712" s="75"/>
      <c r="P712" s="86"/>
    </row>
    <row r="713" spans="14:16" ht="18" customHeight="1" x14ac:dyDescent="0.2">
      <c r="N713" s="75"/>
      <c r="O713" s="75"/>
      <c r="P713" s="86"/>
    </row>
    <row r="714" spans="14:16" ht="18" customHeight="1" x14ac:dyDescent="0.2">
      <c r="N714" s="75"/>
      <c r="O714" s="75"/>
      <c r="P714" s="86"/>
    </row>
    <row r="715" spans="14:16" ht="18" customHeight="1" x14ac:dyDescent="0.2">
      <c r="N715" s="75"/>
      <c r="O715" s="75"/>
      <c r="P715" s="86"/>
    </row>
    <row r="716" spans="14:16" ht="18" customHeight="1" x14ac:dyDescent="0.2">
      <c r="N716" s="75"/>
      <c r="O716" s="75"/>
      <c r="P716" s="86"/>
    </row>
    <row r="717" spans="14:16" ht="18" customHeight="1" x14ac:dyDescent="0.2">
      <c r="N717" s="75"/>
      <c r="O717" s="75"/>
      <c r="P717" s="86"/>
    </row>
    <row r="718" spans="14:16" ht="18" customHeight="1" x14ac:dyDescent="0.2">
      <c r="N718" s="75"/>
      <c r="O718" s="75"/>
      <c r="P718" s="86"/>
    </row>
    <row r="719" spans="14:16" ht="18" customHeight="1" x14ac:dyDescent="0.2">
      <c r="N719" s="75"/>
      <c r="O719" s="75"/>
      <c r="P719" s="86"/>
    </row>
    <row r="720" spans="14:16" ht="18" customHeight="1" x14ac:dyDescent="0.2">
      <c r="N720" s="75"/>
      <c r="O720" s="75"/>
      <c r="P720" s="86"/>
    </row>
    <row r="721" spans="14:16" ht="18" customHeight="1" x14ac:dyDescent="0.2">
      <c r="N721" s="75"/>
      <c r="O721" s="75"/>
      <c r="P721" s="86"/>
    </row>
    <row r="722" spans="14:16" ht="18" customHeight="1" x14ac:dyDescent="0.2">
      <c r="N722" s="75"/>
      <c r="O722" s="75"/>
      <c r="P722" s="86"/>
    </row>
    <row r="723" spans="14:16" ht="18" customHeight="1" x14ac:dyDescent="0.2">
      <c r="N723" s="75"/>
      <c r="O723" s="75"/>
      <c r="P723" s="86"/>
    </row>
    <row r="724" spans="14:16" ht="18" customHeight="1" x14ac:dyDescent="0.2">
      <c r="N724" s="75"/>
      <c r="O724" s="75"/>
      <c r="P724" s="86"/>
    </row>
    <row r="725" spans="14:16" ht="18" customHeight="1" x14ac:dyDescent="0.2">
      <c r="N725" s="75"/>
      <c r="O725" s="75"/>
      <c r="P725" s="86"/>
    </row>
    <row r="726" spans="14:16" ht="18" customHeight="1" x14ac:dyDescent="0.2">
      <c r="N726" s="75"/>
      <c r="O726" s="75"/>
      <c r="P726" s="86"/>
    </row>
    <row r="727" spans="14:16" ht="18" customHeight="1" x14ac:dyDescent="0.2">
      <c r="N727" s="75"/>
      <c r="O727" s="75"/>
      <c r="P727" s="86"/>
    </row>
    <row r="728" spans="14:16" ht="18" customHeight="1" x14ac:dyDescent="0.2">
      <c r="N728" s="75"/>
      <c r="O728" s="75"/>
      <c r="P728" s="86"/>
    </row>
    <row r="729" spans="14:16" ht="18" customHeight="1" x14ac:dyDescent="0.2">
      <c r="N729" s="75"/>
      <c r="O729" s="75"/>
      <c r="P729" s="86"/>
    </row>
    <row r="730" spans="14:16" ht="18" customHeight="1" x14ac:dyDescent="0.2">
      <c r="N730" s="75"/>
      <c r="O730" s="75"/>
      <c r="P730" s="86"/>
    </row>
    <row r="731" spans="14:16" ht="18" customHeight="1" x14ac:dyDescent="0.2">
      <c r="N731" s="75"/>
      <c r="O731" s="75"/>
      <c r="P731" s="86"/>
    </row>
    <row r="732" spans="14:16" ht="18" customHeight="1" x14ac:dyDescent="0.2">
      <c r="N732" s="75"/>
      <c r="O732" s="75"/>
      <c r="P732" s="86"/>
    </row>
    <row r="733" spans="14:16" ht="18" customHeight="1" x14ac:dyDescent="0.2">
      <c r="N733" s="75"/>
      <c r="O733" s="75"/>
      <c r="P733" s="86"/>
    </row>
    <row r="734" spans="14:16" ht="18" customHeight="1" x14ac:dyDescent="0.2">
      <c r="N734" s="75"/>
      <c r="O734" s="75"/>
      <c r="P734" s="86"/>
    </row>
    <row r="735" spans="14:16" ht="18" customHeight="1" x14ac:dyDescent="0.2">
      <c r="N735" s="75"/>
      <c r="O735" s="75"/>
      <c r="P735" s="86"/>
    </row>
    <row r="736" spans="14:16" ht="18" customHeight="1" x14ac:dyDescent="0.2">
      <c r="N736" s="75"/>
      <c r="O736" s="75"/>
      <c r="P736" s="86"/>
    </row>
    <row r="737" spans="14:16" ht="18" customHeight="1" x14ac:dyDescent="0.2">
      <c r="N737" s="75"/>
      <c r="O737" s="75"/>
      <c r="P737" s="86"/>
    </row>
    <row r="738" spans="14:16" ht="18" customHeight="1" x14ac:dyDescent="0.2">
      <c r="N738" s="75"/>
      <c r="O738" s="75"/>
      <c r="P738" s="86"/>
    </row>
    <row r="739" spans="14:16" ht="18" customHeight="1" x14ac:dyDescent="0.2">
      <c r="N739" s="75"/>
      <c r="O739" s="75"/>
      <c r="P739" s="86"/>
    </row>
    <row r="740" spans="14:16" ht="18" customHeight="1" x14ac:dyDescent="0.2">
      <c r="N740" s="75"/>
      <c r="O740" s="75"/>
      <c r="P740" s="86"/>
    </row>
    <row r="741" spans="14:16" ht="18" customHeight="1" x14ac:dyDescent="0.2">
      <c r="N741" s="75"/>
      <c r="O741" s="75"/>
      <c r="P741" s="86"/>
    </row>
    <row r="742" spans="14:16" ht="18" customHeight="1" x14ac:dyDescent="0.2">
      <c r="N742" s="75"/>
      <c r="O742" s="75"/>
      <c r="P742" s="86"/>
    </row>
    <row r="743" spans="14:16" ht="18" customHeight="1" x14ac:dyDescent="0.2">
      <c r="N743" s="75"/>
      <c r="O743" s="75"/>
      <c r="P743" s="86"/>
    </row>
    <row r="744" spans="14:16" ht="18" customHeight="1" x14ac:dyDescent="0.2">
      <c r="N744" s="75"/>
      <c r="O744" s="75"/>
      <c r="P744" s="86"/>
    </row>
    <row r="745" spans="14:16" ht="18" customHeight="1" x14ac:dyDescent="0.2">
      <c r="N745" s="75"/>
      <c r="O745" s="75"/>
      <c r="P745" s="86"/>
    </row>
    <row r="746" spans="14:16" ht="18" customHeight="1" x14ac:dyDescent="0.2">
      <c r="N746" s="75"/>
      <c r="O746" s="75"/>
      <c r="P746" s="86"/>
    </row>
    <row r="747" spans="14:16" ht="18" customHeight="1" x14ac:dyDescent="0.2">
      <c r="N747" s="75"/>
      <c r="O747" s="75"/>
      <c r="P747" s="86"/>
    </row>
    <row r="748" spans="14:16" ht="18" customHeight="1" x14ac:dyDescent="0.2">
      <c r="N748" s="75"/>
      <c r="O748" s="75"/>
      <c r="P748" s="86"/>
    </row>
    <row r="749" spans="14:16" ht="18" customHeight="1" x14ac:dyDescent="0.2">
      <c r="N749" s="75"/>
      <c r="O749" s="75"/>
      <c r="P749" s="86"/>
    </row>
    <row r="750" spans="14:16" ht="18" customHeight="1" x14ac:dyDescent="0.2">
      <c r="N750" s="75"/>
      <c r="O750" s="75"/>
      <c r="P750" s="86"/>
    </row>
    <row r="751" spans="14:16" ht="18" customHeight="1" x14ac:dyDescent="0.2">
      <c r="N751" s="75"/>
      <c r="O751" s="75"/>
      <c r="P751" s="86"/>
    </row>
    <row r="752" spans="14:16" ht="18" customHeight="1" x14ac:dyDescent="0.2">
      <c r="N752" s="75"/>
      <c r="O752" s="75"/>
      <c r="P752" s="86"/>
    </row>
    <row r="753" spans="14:16" ht="18" customHeight="1" x14ac:dyDescent="0.2">
      <c r="N753" s="75"/>
      <c r="O753" s="75"/>
      <c r="P753" s="86"/>
    </row>
    <row r="754" spans="14:16" ht="18" customHeight="1" x14ac:dyDescent="0.2">
      <c r="N754" s="75"/>
      <c r="O754" s="75"/>
      <c r="P754" s="86"/>
    </row>
    <row r="755" spans="14:16" ht="18" customHeight="1" x14ac:dyDescent="0.2">
      <c r="N755" s="75"/>
      <c r="O755" s="75"/>
      <c r="P755" s="86"/>
    </row>
    <row r="756" spans="14:16" ht="18" customHeight="1" x14ac:dyDescent="0.2">
      <c r="N756" s="75"/>
      <c r="O756" s="75"/>
      <c r="P756" s="86"/>
    </row>
    <row r="757" spans="14:16" ht="18" customHeight="1" x14ac:dyDescent="0.2">
      <c r="N757" s="75"/>
      <c r="O757" s="75"/>
      <c r="P757" s="86"/>
    </row>
    <row r="758" spans="14:16" ht="18" customHeight="1" x14ac:dyDescent="0.2">
      <c r="N758" s="75"/>
      <c r="O758" s="75"/>
      <c r="P758" s="86"/>
    </row>
    <row r="759" spans="14:16" ht="18" customHeight="1" x14ac:dyDescent="0.2">
      <c r="N759" s="75"/>
      <c r="O759" s="75"/>
      <c r="P759" s="86"/>
    </row>
    <row r="760" spans="14:16" ht="18" customHeight="1" x14ac:dyDescent="0.2">
      <c r="N760" s="75"/>
      <c r="O760" s="75"/>
      <c r="P760" s="86"/>
    </row>
    <row r="761" spans="14:16" ht="18" customHeight="1" x14ac:dyDescent="0.2">
      <c r="N761" s="75"/>
      <c r="O761" s="75"/>
      <c r="P761" s="86"/>
    </row>
    <row r="762" spans="14:16" ht="18" customHeight="1" x14ac:dyDescent="0.2">
      <c r="N762" s="75"/>
      <c r="O762" s="75"/>
      <c r="P762" s="86"/>
    </row>
    <row r="763" spans="14:16" ht="18" customHeight="1" x14ac:dyDescent="0.2">
      <c r="N763" s="75"/>
      <c r="O763" s="75"/>
      <c r="P763" s="86"/>
    </row>
    <row r="764" spans="14:16" ht="18" customHeight="1" x14ac:dyDescent="0.2">
      <c r="N764" s="75"/>
      <c r="O764" s="75"/>
      <c r="P764" s="86"/>
    </row>
    <row r="765" spans="14:16" ht="18" customHeight="1" x14ac:dyDescent="0.2">
      <c r="N765" s="75"/>
      <c r="O765" s="75"/>
      <c r="P765" s="86"/>
    </row>
    <row r="766" spans="14:16" ht="18" customHeight="1" x14ac:dyDescent="0.2">
      <c r="N766" s="75"/>
      <c r="O766" s="75"/>
      <c r="P766" s="86"/>
    </row>
    <row r="767" spans="14:16" ht="18" customHeight="1" x14ac:dyDescent="0.2">
      <c r="N767" s="75"/>
      <c r="O767" s="75"/>
      <c r="P767" s="86"/>
    </row>
    <row r="768" spans="14:16" ht="18" customHeight="1" x14ac:dyDescent="0.2">
      <c r="N768" s="75"/>
      <c r="O768" s="75"/>
      <c r="P768" s="86"/>
    </row>
    <row r="769" spans="14:16" ht="18" customHeight="1" x14ac:dyDescent="0.2">
      <c r="N769" s="75"/>
      <c r="O769" s="75"/>
      <c r="P769" s="86"/>
    </row>
    <row r="770" spans="14:16" ht="18" customHeight="1" x14ac:dyDescent="0.2">
      <c r="N770" s="75"/>
      <c r="O770" s="75"/>
      <c r="P770" s="86"/>
    </row>
    <row r="771" spans="14:16" ht="18" customHeight="1" x14ac:dyDescent="0.2">
      <c r="N771" s="75"/>
      <c r="O771" s="75"/>
      <c r="P771" s="86"/>
    </row>
    <row r="772" spans="14:16" ht="18" customHeight="1" x14ac:dyDescent="0.2">
      <c r="N772" s="75"/>
      <c r="O772" s="75"/>
      <c r="P772" s="86"/>
    </row>
    <row r="773" spans="14:16" ht="18" customHeight="1" x14ac:dyDescent="0.2">
      <c r="N773" s="75"/>
      <c r="O773" s="75"/>
      <c r="P773" s="86"/>
    </row>
    <row r="774" spans="14:16" ht="18" customHeight="1" x14ac:dyDescent="0.2">
      <c r="N774" s="75"/>
      <c r="O774" s="75"/>
      <c r="P774" s="86"/>
    </row>
    <row r="775" spans="14:16" ht="18" customHeight="1" x14ac:dyDescent="0.2">
      <c r="N775" s="75"/>
      <c r="O775" s="75"/>
      <c r="P775" s="86"/>
    </row>
    <row r="776" spans="14:16" ht="18" customHeight="1" x14ac:dyDescent="0.2">
      <c r="N776" s="75"/>
      <c r="O776" s="75"/>
      <c r="P776" s="86"/>
    </row>
    <row r="777" spans="14:16" ht="18" customHeight="1" x14ac:dyDescent="0.2">
      <c r="N777" s="75"/>
      <c r="O777" s="75"/>
      <c r="P777" s="86"/>
    </row>
    <row r="778" spans="14:16" ht="18" customHeight="1" x14ac:dyDescent="0.2">
      <c r="N778" s="75"/>
      <c r="O778" s="75"/>
      <c r="P778" s="86"/>
    </row>
    <row r="779" spans="14:16" ht="18" customHeight="1" x14ac:dyDescent="0.2">
      <c r="N779" s="75"/>
      <c r="O779" s="75"/>
      <c r="P779" s="86"/>
    </row>
    <row r="780" spans="14:16" ht="18" customHeight="1" x14ac:dyDescent="0.2">
      <c r="N780" s="75"/>
      <c r="O780" s="75"/>
      <c r="P780" s="86"/>
    </row>
    <row r="781" spans="14:16" ht="18" customHeight="1" x14ac:dyDescent="0.2">
      <c r="N781" s="75"/>
      <c r="O781" s="75"/>
      <c r="P781" s="86"/>
    </row>
    <row r="782" spans="14:16" ht="18" customHeight="1" x14ac:dyDescent="0.2">
      <c r="N782" s="75"/>
      <c r="O782" s="75"/>
      <c r="P782" s="86"/>
    </row>
    <row r="783" spans="14:16" ht="18" customHeight="1" x14ac:dyDescent="0.2">
      <c r="N783" s="75"/>
      <c r="O783" s="75"/>
      <c r="P783" s="86"/>
    </row>
    <row r="784" spans="14:16" ht="18" customHeight="1" x14ac:dyDescent="0.2">
      <c r="N784" s="75"/>
      <c r="O784" s="75"/>
      <c r="P784" s="86"/>
    </row>
    <row r="785" spans="14:16" ht="18" customHeight="1" x14ac:dyDescent="0.2">
      <c r="N785" s="75"/>
      <c r="O785" s="75"/>
      <c r="P785" s="86"/>
    </row>
    <row r="786" spans="14:16" ht="18" customHeight="1" x14ac:dyDescent="0.2">
      <c r="N786" s="75"/>
      <c r="O786" s="75"/>
      <c r="P786" s="86"/>
    </row>
    <row r="787" spans="14:16" ht="18" customHeight="1" x14ac:dyDescent="0.2">
      <c r="N787" s="75"/>
      <c r="O787" s="75"/>
      <c r="P787" s="86"/>
    </row>
    <row r="788" spans="14:16" ht="18" customHeight="1" x14ac:dyDescent="0.2">
      <c r="N788" s="75"/>
      <c r="O788" s="75"/>
      <c r="P788" s="86"/>
    </row>
    <row r="789" spans="14:16" ht="18" customHeight="1" x14ac:dyDescent="0.2">
      <c r="N789" s="75"/>
      <c r="O789" s="75"/>
      <c r="P789" s="86"/>
    </row>
    <row r="790" spans="14:16" ht="18" customHeight="1" x14ac:dyDescent="0.2">
      <c r="N790" s="75"/>
      <c r="O790" s="75"/>
      <c r="P790" s="86"/>
    </row>
    <row r="791" spans="14:16" ht="18" customHeight="1" x14ac:dyDescent="0.2">
      <c r="N791" s="75"/>
      <c r="O791" s="75"/>
      <c r="P791" s="86"/>
    </row>
    <row r="792" spans="14:16" ht="18" customHeight="1" x14ac:dyDescent="0.2">
      <c r="N792" s="75"/>
      <c r="O792" s="75"/>
      <c r="P792" s="86"/>
    </row>
    <row r="793" spans="14:16" ht="18" customHeight="1" x14ac:dyDescent="0.2">
      <c r="N793" s="75"/>
      <c r="O793" s="75"/>
      <c r="P793" s="86"/>
    </row>
    <row r="794" spans="14:16" ht="18" customHeight="1" x14ac:dyDescent="0.2">
      <c r="N794" s="75"/>
      <c r="O794" s="75"/>
      <c r="P794" s="86"/>
    </row>
    <row r="795" spans="14:16" ht="18" customHeight="1" x14ac:dyDescent="0.2">
      <c r="N795" s="75"/>
      <c r="O795" s="75"/>
      <c r="P795" s="86"/>
    </row>
    <row r="796" spans="14:16" ht="18" customHeight="1" x14ac:dyDescent="0.2">
      <c r="N796" s="75"/>
      <c r="O796" s="75"/>
      <c r="P796" s="86"/>
    </row>
    <row r="797" spans="14:16" ht="18" customHeight="1" x14ac:dyDescent="0.2">
      <c r="N797" s="75"/>
      <c r="O797" s="75"/>
      <c r="P797" s="86"/>
    </row>
    <row r="798" spans="14:16" ht="18" customHeight="1" x14ac:dyDescent="0.2">
      <c r="N798" s="75"/>
      <c r="O798" s="75"/>
      <c r="P798" s="86"/>
    </row>
    <row r="799" spans="14:16" ht="18" customHeight="1" x14ac:dyDescent="0.2">
      <c r="N799" s="75"/>
      <c r="O799" s="75"/>
      <c r="P799" s="86"/>
    </row>
    <row r="800" spans="14:16" ht="18" customHeight="1" x14ac:dyDescent="0.2">
      <c r="N800" s="75"/>
      <c r="O800" s="75"/>
      <c r="P800" s="86"/>
    </row>
    <row r="801" spans="14:16" ht="18" customHeight="1" x14ac:dyDescent="0.2">
      <c r="N801" s="75"/>
      <c r="O801" s="75"/>
      <c r="P801" s="86"/>
    </row>
    <row r="802" spans="14:16" ht="18" customHeight="1" x14ac:dyDescent="0.2">
      <c r="N802" s="75"/>
      <c r="O802" s="75"/>
      <c r="P802" s="86"/>
    </row>
    <row r="803" spans="14:16" ht="18" customHeight="1" x14ac:dyDescent="0.2">
      <c r="N803" s="75"/>
      <c r="O803" s="75"/>
      <c r="P803" s="86"/>
    </row>
    <row r="804" spans="14:16" ht="18" customHeight="1" x14ac:dyDescent="0.2">
      <c r="N804" s="75"/>
      <c r="O804" s="75"/>
      <c r="P804" s="86"/>
    </row>
    <row r="805" spans="14:16" ht="18" customHeight="1" x14ac:dyDescent="0.2">
      <c r="N805" s="75"/>
      <c r="O805" s="75"/>
      <c r="P805" s="86"/>
    </row>
    <row r="806" spans="14:16" ht="18" customHeight="1" x14ac:dyDescent="0.2">
      <c r="N806" s="75"/>
      <c r="O806" s="75"/>
      <c r="P806" s="86"/>
    </row>
    <row r="807" spans="14:16" ht="18" customHeight="1" x14ac:dyDescent="0.2">
      <c r="N807" s="75"/>
      <c r="O807" s="75"/>
      <c r="P807" s="86"/>
    </row>
    <row r="808" spans="14:16" ht="18" customHeight="1" x14ac:dyDescent="0.2">
      <c r="N808" s="75"/>
      <c r="O808" s="75"/>
      <c r="P808" s="86"/>
    </row>
    <row r="809" spans="14:16" ht="18" customHeight="1" x14ac:dyDescent="0.2">
      <c r="N809" s="75"/>
      <c r="O809" s="75"/>
      <c r="P809" s="86"/>
    </row>
    <row r="810" spans="14:16" ht="18" customHeight="1" x14ac:dyDescent="0.2">
      <c r="N810" s="75"/>
      <c r="O810" s="75"/>
      <c r="P810" s="86"/>
    </row>
    <row r="811" spans="14:16" ht="18" customHeight="1" x14ac:dyDescent="0.2">
      <c r="N811" s="75"/>
      <c r="O811" s="75"/>
      <c r="P811" s="86"/>
    </row>
    <row r="812" spans="14:16" ht="18" customHeight="1" x14ac:dyDescent="0.2">
      <c r="N812" s="75"/>
      <c r="O812" s="75"/>
      <c r="P812" s="86"/>
    </row>
    <row r="813" spans="14:16" ht="18" customHeight="1" x14ac:dyDescent="0.2">
      <c r="N813" s="75"/>
      <c r="O813" s="75"/>
      <c r="P813" s="86"/>
    </row>
    <row r="814" spans="14:16" ht="18" customHeight="1" x14ac:dyDescent="0.2">
      <c r="N814" s="75"/>
      <c r="O814" s="75"/>
      <c r="P814" s="86"/>
    </row>
    <row r="815" spans="14:16" ht="18" customHeight="1" x14ac:dyDescent="0.2">
      <c r="N815" s="75"/>
      <c r="O815" s="75"/>
      <c r="P815" s="86"/>
    </row>
    <row r="816" spans="14:16" ht="18" customHeight="1" x14ac:dyDescent="0.2">
      <c r="N816" s="75"/>
      <c r="O816" s="75"/>
      <c r="P816" s="86"/>
    </row>
    <row r="817" spans="14:16" ht="18" customHeight="1" x14ac:dyDescent="0.2">
      <c r="N817" s="75"/>
      <c r="O817" s="75"/>
      <c r="P817" s="86"/>
    </row>
    <row r="818" spans="14:16" ht="18" customHeight="1" x14ac:dyDescent="0.2">
      <c r="N818" s="75"/>
      <c r="O818" s="75"/>
      <c r="P818" s="86"/>
    </row>
    <row r="819" spans="14:16" ht="18" customHeight="1" x14ac:dyDescent="0.2">
      <c r="N819" s="75"/>
      <c r="O819" s="75"/>
      <c r="P819" s="86"/>
    </row>
    <row r="820" spans="14:16" ht="18" customHeight="1" x14ac:dyDescent="0.2">
      <c r="N820" s="75"/>
      <c r="O820" s="75"/>
      <c r="P820" s="86"/>
    </row>
    <row r="821" spans="14:16" ht="18" customHeight="1" x14ac:dyDescent="0.2">
      <c r="N821" s="75"/>
      <c r="O821" s="75"/>
      <c r="P821" s="86"/>
    </row>
    <row r="822" spans="14:16" ht="18" customHeight="1" x14ac:dyDescent="0.2">
      <c r="N822" s="75"/>
      <c r="O822" s="75"/>
      <c r="P822" s="86"/>
    </row>
    <row r="823" spans="14:16" ht="18" customHeight="1" x14ac:dyDescent="0.2">
      <c r="N823" s="75"/>
      <c r="O823" s="75"/>
      <c r="P823" s="86"/>
    </row>
    <row r="824" spans="14:16" ht="18" customHeight="1" x14ac:dyDescent="0.2">
      <c r="N824" s="75"/>
      <c r="O824" s="75"/>
      <c r="P824" s="86"/>
    </row>
    <row r="825" spans="14:16" ht="18" customHeight="1" x14ac:dyDescent="0.2">
      <c r="N825" s="75"/>
      <c r="O825" s="75"/>
      <c r="P825" s="86"/>
    </row>
    <row r="826" spans="14:16" ht="18" customHeight="1" x14ac:dyDescent="0.2">
      <c r="N826" s="75"/>
      <c r="O826" s="75"/>
      <c r="P826" s="86"/>
    </row>
    <row r="827" spans="14:16" ht="18" customHeight="1" x14ac:dyDescent="0.2">
      <c r="N827" s="75"/>
      <c r="O827" s="75"/>
      <c r="P827" s="86"/>
    </row>
    <row r="828" spans="14:16" ht="18" customHeight="1" x14ac:dyDescent="0.2">
      <c r="N828" s="75"/>
      <c r="O828" s="75"/>
      <c r="P828" s="86"/>
    </row>
    <row r="829" spans="14:16" ht="18" customHeight="1" x14ac:dyDescent="0.2">
      <c r="N829" s="75"/>
      <c r="O829" s="75"/>
      <c r="P829" s="86"/>
    </row>
    <row r="830" spans="14:16" ht="18" customHeight="1" x14ac:dyDescent="0.2">
      <c r="N830" s="75"/>
      <c r="O830" s="75"/>
      <c r="P830" s="86"/>
    </row>
    <row r="831" spans="14:16" ht="18" customHeight="1" x14ac:dyDescent="0.2">
      <c r="N831" s="75"/>
      <c r="O831" s="75"/>
      <c r="P831" s="86"/>
    </row>
    <row r="832" spans="14:16" ht="18" customHeight="1" x14ac:dyDescent="0.2">
      <c r="N832" s="75"/>
      <c r="O832" s="75"/>
      <c r="P832" s="86"/>
    </row>
    <row r="833" spans="14:16" ht="18" customHeight="1" x14ac:dyDescent="0.2">
      <c r="N833" s="75"/>
      <c r="O833" s="75"/>
      <c r="P833" s="86"/>
    </row>
    <row r="834" spans="14:16" ht="18" customHeight="1" x14ac:dyDescent="0.2">
      <c r="N834" s="75"/>
      <c r="O834" s="75"/>
      <c r="P834" s="86"/>
    </row>
    <row r="835" spans="14:16" ht="18" customHeight="1" x14ac:dyDescent="0.2">
      <c r="N835" s="75"/>
      <c r="O835" s="75"/>
      <c r="P835" s="86"/>
    </row>
    <row r="836" spans="14:16" ht="18" customHeight="1" x14ac:dyDescent="0.2">
      <c r="N836" s="75"/>
      <c r="O836" s="75"/>
      <c r="P836" s="86"/>
    </row>
    <row r="837" spans="14:16" ht="18" customHeight="1" x14ac:dyDescent="0.2">
      <c r="N837" s="75"/>
      <c r="O837" s="75"/>
      <c r="P837" s="86"/>
    </row>
    <row r="838" spans="14:16" ht="18" customHeight="1" x14ac:dyDescent="0.2">
      <c r="N838" s="75"/>
      <c r="O838" s="75"/>
      <c r="P838" s="86"/>
    </row>
    <row r="839" spans="14:16" ht="18" customHeight="1" x14ac:dyDescent="0.2">
      <c r="N839" s="75"/>
      <c r="O839" s="75"/>
      <c r="P839" s="86"/>
    </row>
    <row r="840" spans="14:16" ht="18" customHeight="1" x14ac:dyDescent="0.2">
      <c r="N840" s="75"/>
      <c r="O840" s="75"/>
      <c r="P840" s="86"/>
    </row>
    <row r="841" spans="14:16" ht="18" customHeight="1" x14ac:dyDescent="0.2">
      <c r="N841" s="75"/>
      <c r="O841" s="75"/>
      <c r="P841" s="86"/>
    </row>
    <row r="842" spans="14:16" ht="18" customHeight="1" x14ac:dyDescent="0.2">
      <c r="N842" s="75"/>
      <c r="O842" s="75"/>
      <c r="P842" s="86"/>
    </row>
    <row r="843" spans="14:16" ht="18" customHeight="1" x14ac:dyDescent="0.2">
      <c r="N843" s="75"/>
      <c r="O843" s="75"/>
      <c r="P843" s="86"/>
    </row>
    <row r="844" spans="14:16" ht="18" customHeight="1" x14ac:dyDescent="0.2">
      <c r="N844" s="75"/>
      <c r="O844" s="75"/>
      <c r="P844" s="86"/>
    </row>
    <row r="845" spans="14:16" ht="18" customHeight="1" x14ac:dyDescent="0.2">
      <c r="N845" s="75"/>
      <c r="O845" s="75"/>
      <c r="P845" s="86"/>
    </row>
    <row r="846" spans="14:16" ht="18" customHeight="1" x14ac:dyDescent="0.2">
      <c r="N846" s="75"/>
      <c r="O846" s="75"/>
      <c r="P846" s="86"/>
    </row>
    <row r="847" spans="14:16" ht="18" customHeight="1" x14ac:dyDescent="0.2">
      <c r="N847" s="75"/>
      <c r="O847" s="75"/>
      <c r="P847" s="86"/>
    </row>
    <row r="848" spans="14:16" ht="18" customHeight="1" x14ac:dyDescent="0.2">
      <c r="N848" s="75"/>
      <c r="O848" s="75"/>
      <c r="P848" s="86"/>
    </row>
    <row r="849" spans="14:16" ht="18" customHeight="1" x14ac:dyDescent="0.2">
      <c r="N849" s="75"/>
      <c r="O849" s="75"/>
      <c r="P849" s="86"/>
    </row>
    <row r="850" spans="14:16" ht="18" customHeight="1" x14ac:dyDescent="0.2">
      <c r="N850" s="75"/>
      <c r="O850" s="75"/>
      <c r="P850" s="86"/>
    </row>
    <row r="851" spans="14:16" ht="18" customHeight="1" x14ac:dyDescent="0.2">
      <c r="N851" s="75"/>
      <c r="O851" s="75"/>
      <c r="P851" s="86"/>
    </row>
    <row r="852" spans="14:16" ht="18" customHeight="1" x14ac:dyDescent="0.2">
      <c r="N852" s="75"/>
      <c r="O852" s="75"/>
      <c r="P852" s="86"/>
    </row>
    <row r="853" spans="14:16" ht="18" customHeight="1" x14ac:dyDescent="0.2">
      <c r="N853" s="75"/>
      <c r="O853" s="75"/>
      <c r="P853" s="86"/>
    </row>
    <row r="854" spans="14:16" ht="18" customHeight="1" x14ac:dyDescent="0.2">
      <c r="N854" s="75"/>
      <c r="O854" s="75"/>
      <c r="P854" s="86"/>
    </row>
    <row r="855" spans="14:16" ht="18" customHeight="1" x14ac:dyDescent="0.2">
      <c r="N855" s="75"/>
      <c r="O855" s="75"/>
      <c r="P855" s="86"/>
    </row>
    <row r="856" spans="14:16" ht="18" customHeight="1" x14ac:dyDescent="0.2">
      <c r="N856" s="75"/>
      <c r="O856" s="75"/>
      <c r="P856" s="86"/>
    </row>
    <row r="857" spans="14:16" ht="18" customHeight="1" x14ac:dyDescent="0.2">
      <c r="N857" s="75"/>
      <c r="O857" s="75"/>
      <c r="P857" s="86"/>
    </row>
    <row r="858" spans="14:16" ht="18" customHeight="1" x14ac:dyDescent="0.2">
      <c r="N858" s="75"/>
      <c r="O858" s="75"/>
      <c r="P858" s="86"/>
    </row>
    <row r="859" spans="14:16" ht="18" customHeight="1" x14ac:dyDescent="0.2">
      <c r="N859" s="75"/>
      <c r="O859" s="75"/>
      <c r="P859" s="86"/>
    </row>
    <row r="860" spans="14:16" ht="18" customHeight="1" x14ac:dyDescent="0.2">
      <c r="N860" s="75"/>
      <c r="O860" s="75"/>
      <c r="P860" s="86"/>
    </row>
    <row r="861" spans="14:16" ht="18" customHeight="1" x14ac:dyDescent="0.2">
      <c r="N861" s="75"/>
      <c r="O861" s="75"/>
      <c r="P861" s="86"/>
    </row>
    <row r="862" spans="14:16" ht="18" customHeight="1" x14ac:dyDescent="0.2">
      <c r="N862" s="75"/>
      <c r="O862" s="75"/>
      <c r="P862" s="86"/>
    </row>
    <row r="863" spans="14:16" ht="18" customHeight="1" x14ac:dyDescent="0.2">
      <c r="N863" s="75"/>
      <c r="O863" s="75"/>
      <c r="P863" s="86"/>
    </row>
    <row r="864" spans="14:16" ht="18" customHeight="1" x14ac:dyDescent="0.2">
      <c r="N864" s="75"/>
      <c r="O864" s="75"/>
      <c r="P864" s="86"/>
    </row>
    <row r="865" spans="14:16" ht="18" customHeight="1" x14ac:dyDescent="0.2">
      <c r="N865" s="75"/>
      <c r="O865" s="75"/>
      <c r="P865" s="86"/>
    </row>
    <row r="866" spans="14:16" ht="18" customHeight="1" x14ac:dyDescent="0.2">
      <c r="N866" s="75"/>
      <c r="O866" s="75"/>
      <c r="P866" s="86"/>
    </row>
    <row r="867" spans="14:16" ht="18" customHeight="1" x14ac:dyDescent="0.2">
      <c r="N867" s="75"/>
      <c r="O867" s="75"/>
      <c r="P867" s="86"/>
    </row>
    <row r="868" spans="14:16" ht="18" customHeight="1" x14ac:dyDescent="0.2">
      <c r="N868" s="75"/>
      <c r="O868" s="75"/>
      <c r="P868" s="86"/>
    </row>
    <row r="869" spans="14:16" ht="18" customHeight="1" x14ac:dyDescent="0.2">
      <c r="N869" s="75"/>
      <c r="O869" s="75"/>
      <c r="P869" s="86"/>
    </row>
    <row r="870" spans="14:16" ht="18" customHeight="1" x14ac:dyDescent="0.2">
      <c r="N870" s="75"/>
      <c r="O870" s="75"/>
      <c r="P870" s="86"/>
    </row>
    <row r="871" spans="14:16" ht="18" customHeight="1" x14ac:dyDescent="0.2">
      <c r="N871" s="75"/>
      <c r="O871" s="75"/>
      <c r="P871" s="86"/>
    </row>
    <row r="872" spans="14:16" ht="18" customHeight="1" x14ac:dyDescent="0.2">
      <c r="N872" s="75"/>
      <c r="O872" s="75"/>
      <c r="P872" s="86"/>
    </row>
    <row r="873" spans="14:16" ht="18" customHeight="1" x14ac:dyDescent="0.2">
      <c r="N873" s="75"/>
      <c r="O873" s="75"/>
      <c r="P873" s="86"/>
    </row>
    <row r="874" spans="14:16" ht="18" customHeight="1" x14ac:dyDescent="0.2">
      <c r="N874" s="75"/>
      <c r="O874" s="75"/>
      <c r="P874" s="86"/>
    </row>
    <row r="875" spans="14:16" ht="18" customHeight="1" x14ac:dyDescent="0.2">
      <c r="N875" s="75"/>
      <c r="O875" s="75"/>
      <c r="P875" s="86"/>
    </row>
    <row r="876" spans="14:16" ht="18" customHeight="1" x14ac:dyDescent="0.2">
      <c r="N876" s="75"/>
      <c r="O876" s="75"/>
      <c r="P876" s="86"/>
    </row>
    <row r="877" spans="14:16" ht="18" customHeight="1" x14ac:dyDescent="0.2">
      <c r="N877" s="75"/>
      <c r="O877" s="75"/>
      <c r="P877" s="86"/>
    </row>
    <row r="878" spans="14:16" ht="18" customHeight="1" x14ac:dyDescent="0.2">
      <c r="N878" s="75"/>
      <c r="O878" s="75"/>
      <c r="P878" s="86"/>
    </row>
    <row r="879" spans="14:16" ht="18" customHeight="1" x14ac:dyDescent="0.2">
      <c r="N879" s="75"/>
      <c r="O879" s="75"/>
      <c r="P879" s="86"/>
    </row>
    <row r="880" spans="14:16" ht="18" customHeight="1" x14ac:dyDescent="0.2">
      <c r="N880" s="75"/>
      <c r="O880" s="75"/>
      <c r="P880" s="86"/>
    </row>
    <row r="881" spans="14:16" ht="18" customHeight="1" x14ac:dyDescent="0.2">
      <c r="N881" s="75"/>
      <c r="O881" s="75"/>
      <c r="P881" s="86"/>
    </row>
    <row r="882" spans="14:16" ht="18" customHeight="1" x14ac:dyDescent="0.2">
      <c r="N882" s="75"/>
      <c r="O882" s="75"/>
      <c r="P882" s="86"/>
    </row>
    <row r="883" spans="14:16" ht="18" customHeight="1" x14ac:dyDescent="0.2">
      <c r="N883" s="75"/>
      <c r="O883" s="75"/>
      <c r="P883" s="86"/>
    </row>
    <row r="884" spans="14:16" ht="18" customHeight="1" x14ac:dyDescent="0.2">
      <c r="N884" s="75"/>
      <c r="O884" s="75"/>
      <c r="P884" s="86"/>
    </row>
    <row r="885" spans="14:16" ht="18" customHeight="1" x14ac:dyDescent="0.2">
      <c r="N885" s="75"/>
      <c r="O885" s="75"/>
      <c r="P885" s="86"/>
    </row>
    <row r="886" spans="14:16" ht="18" customHeight="1" x14ac:dyDescent="0.2">
      <c r="N886" s="75"/>
      <c r="O886" s="75"/>
      <c r="P886" s="86"/>
    </row>
    <row r="887" spans="14:16" ht="18" customHeight="1" x14ac:dyDescent="0.2">
      <c r="N887" s="75"/>
      <c r="O887" s="75"/>
      <c r="P887" s="86"/>
    </row>
    <row r="888" spans="14:16" ht="18" customHeight="1" x14ac:dyDescent="0.2">
      <c r="N888" s="75"/>
      <c r="O888" s="75"/>
      <c r="P888" s="86"/>
    </row>
    <row r="889" spans="14:16" ht="18" customHeight="1" x14ac:dyDescent="0.2">
      <c r="N889" s="75"/>
      <c r="O889" s="75"/>
      <c r="P889" s="86"/>
    </row>
    <row r="890" spans="14:16" ht="18" customHeight="1" x14ac:dyDescent="0.2">
      <c r="N890" s="75"/>
      <c r="O890" s="75"/>
      <c r="P890" s="86"/>
    </row>
    <row r="891" spans="14:16" ht="18" customHeight="1" x14ac:dyDescent="0.2">
      <c r="N891" s="75"/>
      <c r="O891" s="75"/>
      <c r="P891" s="86"/>
    </row>
    <row r="892" spans="14:16" ht="18" customHeight="1" x14ac:dyDescent="0.2">
      <c r="N892" s="75"/>
      <c r="O892" s="75"/>
      <c r="P892" s="86"/>
    </row>
    <row r="893" spans="14:16" ht="18" customHeight="1" x14ac:dyDescent="0.2">
      <c r="N893" s="75"/>
      <c r="O893" s="75"/>
      <c r="P893" s="86"/>
    </row>
    <row r="894" spans="14:16" ht="18" customHeight="1" x14ac:dyDescent="0.2">
      <c r="N894" s="75"/>
      <c r="O894" s="75"/>
      <c r="P894" s="86"/>
    </row>
    <row r="895" spans="14:16" ht="18" customHeight="1" x14ac:dyDescent="0.2">
      <c r="N895" s="75"/>
      <c r="O895" s="75"/>
      <c r="P895" s="86"/>
    </row>
    <row r="896" spans="14:16" ht="18" customHeight="1" x14ac:dyDescent="0.2">
      <c r="N896" s="75"/>
      <c r="O896" s="75"/>
      <c r="P896" s="86"/>
    </row>
    <row r="897" spans="14:16" ht="18" customHeight="1" x14ac:dyDescent="0.2">
      <c r="N897" s="75"/>
      <c r="O897" s="75"/>
      <c r="P897" s="86"/>
    </row>
    <row r="898" spans="14:16" ht="18" customHeight="1" x14ac:dyDescent="0.2">
      <c r="N898" s="75"/>
      <c r="O898" s="75"/>
      <c r="P898" s="86"/>
    </row>
    <row r="899" spans="14:16" ht="18" customHeight="1" x14ac:dyDescent="0.2">
      <c r="N899" s="75"/>
      <c r="O899" s="75"/>
      <c r="P899" s="86"/>
    </row>
    <row r="900" spans="14:16" ht="18" customHeight="1" x14ac:dyDescent="0.2">
      <c r="N900" s="75"/>
      <c r="O900" s="75"/>
      <c r="P900" s="86"/>
    </row>
    <row r="901" spans="14:16" ht="18" customHeight="1" x14ac:dyDescent="0.2">
      <c r="N901" s="75"/>
      <c r="O901" s="75"/>
      <c r="P901" s="86"/>
    </row>
    <row r="902" spans="14:16" ht="18" customHeight="1" x14ac:dyDescent="0.2">
      <c r="N902" s="75"/>
      <c r="O902" s="75"/>
      <c r="P902" s="86"/>
    </row>
    <row r="903" spans="14:16" ht="18" customHeight="1" x14ac:dyDescent="0.2">
      <c r="N903" s="75"/>
      <c r="O903" s="75"/>
      <c r="P903" s="86"/>
    </row>
    <row r="904" spans="14:16" ht="18" customHeight="1" x14ac:dyDescent="0.2">
      <c r="N904" s="75"/>
      <c r="O904" s="75"/>
      <c r="P904" s="86"/>
    </row>
    <row r="905" spans="14:16" ht="18" customHeight="1" x14ac:dyDescent="0.2">
      <c r="N905" s="75"/>
      <c r="O905" s="75"/>
      <c r="P905" s="86"/>
    </row>
    <row r="906" spans="14:16" ht="18" customHeight="1" x14ac:dyDescent="0.2">
      <c r="N906" s="75"/>
      <c r="O906" s="75"/>
      <c r="P906" s="86"/>
    </row>
    <row r="907" spans="14:16" ht="18" customHeight="1" x14ac:dyDescent="0.2">
      <c r="N907" s="75"/>
      <c r="O907" s="75"/>
      <c r="P907" s="86"/>
    </row>
    <row r="908" spans="14:16" ht="18" customHeight="1" x14ac:dyDescent="0.2">
      <c r="N908" s="75"/>
      <c r="O908" s="75"/>
      <c r="P908" s="86"/>
    </row>
    <row r="909" spans="14:16" ht="18" customHeight="1" x14ac:dyDescent="0.2">
      <c r="N909" s="75"/>
      <c r="O909" s="75"/>
      <c r="P909" s="86"/>
    </row>
    <row r="910" spans="14:16" ht="18" customHeight="1" x14ac:dyDescent="0.2">
      <c r="N910" s="75"/>
      <c r="O910" s="75"/>
      <c r="P910" s="86"/>
    </row>
    <row r="911" spans="14:16" ht="18" customHeight="1" x14ac:dyDescent="0.2">
      <c r="N911" s="75"/>
      <c r="O911" s="75"/>
      <c r="P911" s="86"/>
    </row>
    <row r="912" spans="14:16" ht="18" customHeight="1" x14ac:dyDescent="0.2">
      <c r="N912" s="75"/>
      <c r="O912" s="75"/>
      <c r="P912" s="86"/>
    </row>
    <row r="913" spans="14:16" ht="18" customHeight="1" x14ac:dyDescent="0.2">
      <c r="N913" s="75"/>
      <c r="O913" s="75"/>
      <c r="P913" s="86"/>
    </row>
    <row r="914" spans="14:16" ht="18" customHeight="1" x14ac:dyDescent="0.2">
      <c r="N914" s="75"/>
      <c r="O914" s="75"/>
      <c r="P914" s="86"/>
    </row>
    <row r="915" spans="14:16" ht="18" customHeight="1" x14ac:dyDescent="0.2">
      <c r="N915" s="75"/>
      <c r="O915" s="75"/>
      <c r="P915" s="86"/>
    </row>
    <row r="916" spans="14:16" ht="18" customHeight="1" x14ac:dyDescent="0.2">
      <c r="N916" s="75"/>
      <c r="O916" s="75"/>
      <c r="P916" s="86"/>
    </row>
    <row r="917" spans="14:16" ht="18" customHeight="1" x14ac:dyDescent="0.2">
      <c r="N917" s="75"/>
      <c r="O917" s="75"/>
      <c r="P917" s="86"/>
    </row>
    <row r="918" spans="14:16" ht="18" customHeight="1" x14ac:dyDescent="0.2">
      <c r="N918" s="75"/>
      <c r="O918" s="75"/>
      <c r="P918" s="86"/>
    </row>
    <row r="919" spans="14:16" ht="18" customHeight="1" x14ac:dyDescent="0.2">
      <c r="N919" s="75"/>
      <c r="O919" s="75"/>
      <c r="P919" s="86"/>
    </row>
    <row r="920" spans="14:16" ht="18" customHeight="1" x14ac:dyDescent="0.2">
      <c r="N920" s="75"/>
      <c r="O920" s="75"/>
      <c r="P920" s="86"/>
    </row>
    <row r="921" spans="14:16" ht="18" customHeight="1" x14ac:dyDescent="0.2">
      <c r="N921" s="75"/>
      <c r="O921" s="75"/>
      <c r="P921" s="86"/>
    </row>
    <row r="922" spans="14:16" ht="18" customHeight="1" x14ac:dyDescent="0.2">
      <c r="N922" s="75"/>
      <c r="O922" s="75"/>
      <c r="P922" s="86"/>
    </row>
    <row r="923" spans="14:16" ht="18" customHeight="1" x14ac:dyDescent="0.2">
      <c r="N923" s="75"/>
      <c r="O923" s="75"/>
      <c r="P923" s="86"/>
    </row>
    <row r="924" spans="14:16" ht="18" customHeight="1" x14ac:dyDescent="0.2">
      <c r="N924" s="75"/>
      <c r="O924" s="75"/>
      <c r="P924" s="86"/>
    </row>
    <row r="925" spans="14:16" ht="18" customHeight="1" x14ac:dyDescent="0.2">
      <c r="N925" s="75"/>
      <c r="O925" s="75"/>
      <c r="P925" s="86"/>
    </row>
    <row r="926" spans="14:16" ht="18" customHeight="1" x14ac:dyDescent="0.2">
      <c r="N926" s="75"/>
      <c r="O926" s="75"/>
      <c r="P926" s="86"/>
    </row>
    <row r="927" spans="14:16" ht="18" customHeight="1" x14ac:dyDescent="0.2">
      <c r="N927" s="75"/>
      <c r="O927" s="75"/>
      <c r="P927" s="86"/>
    </row>
    <row r="928" spans="14:16" ht="18" customHeight="1" x14ac:dyDescent="0.2">
      <c r="N928" s="75"/>
      <c r="O928" s="75"/>
      <c r="P928" s="86"/>
    </row>
    <row r="929" spans="14:16" ht="18" customHeight="1" x14ac:dyDescent="0.2">
      <c r="N929" s="75"/>
      <c r="O929" s="75"/>
      <c r="P929" s="86"/>
    </row>
    <row r="930" spans="14:16" ht="18" customHeight="1" x14ac:dyDescent="0.2">
      <c r="N930" s="75"/>
      <c r="O930" s="75"/>
      <c r="P930" s="86"/>
    </row>
    <row r="931" spans="14:16" ht="18" customHeight="1" x14ac:dyDescent="0.2">
      <c r="N931" s="75"/>
      <c r="O931" s="75"/>
      <c r="P931" s="86"/>
    </row>
    <row r="932" spans="14:16" ht="18" customHeight="1" x14ac:dyDescent="0.2">
      <c r="N932" s="75"/>
      <c r="O932" s="75"/>
      <c r="P932" s="86"/>
    </row>
    <row r="933" spans="14:16" ht="18" customHeight="1" x14ac:dyDescent="0.2">
      <c r="N933" s="75"/>
      <c r="O933" s="75"/>
      <c r="P933" s="86"/>
    </row>
    <row r="934" spans="14:16" ht="18" customHeight="1" x14ac:dyDescent="0.2">
      <c r="N934" s="75"/>
      <c r="O934" s="75"/>
      <c r="P934" s="86"/>
    </row>
    <row r="935" spans="14:16" ht="18" customHeight="1" x14ac:dyDescent="0.2">
      <c r="N935" s="75"/>
      <c r="O935" s="75"/>
      <c r="P935" s="86"/>
    </row>
    <row r="936" spans="14:16" ht="18" customHeight="1" x14ac:dyDescent="0.2">
      <c r="N936" s="75"/>
      <c r="O936" s="75"/>
      <c r="P936" s="86"/>
    </row>
    <row r="937" spans="14:16" ht="18" customHeight="1" x14ac:dyDescent="0.2">
      <c r="N937" s="75"/>
      <c r="O937" s="75"/>
      <c r="P937" s="86"/>
    </row>
    <row r="938" spans="14:16" ht="18" customHeight="1" x14ac:dyDescent="0.2">
      <c r="N938" s="75"/>
      <c r="O938" s="75"/>
      <c r="P938" s="86"/>
    </row>
    <row r="939" spans="14:16" ht="18" customHeight="1" x14ac:dyDescent="0.2">
      <c r="N939" s="75"/>
      <c r="O939" s="75"/>
      <c r="P939" s="86"/>
    </row>
    <row r="940" spans="14:16" ht="18" customHeight="1" x14ac:dyDescent="0.2">
      <c r="N940" s="75"/>
      <c r="O940" s="75"/>
      <c r="P940" s="86"/>
    </row>
    <row r="941" spans="14:16" ht="18" customHeight="1" x14ac:dyDescent="0.2">
      <c r="N941" s="75"/>
      <c r="O941" s="75"/>
      <c r="P941" s="86"/>
    </row>
    <row r="942" spans="14:16" ht="18" customHeight="1" x14ac:dyDescent="0.2">
      <c r="N942" s="75"/>
      <c r="O942" s="75"/>
      <c r="P942" s="86"/>
    </row>
    <row r="943" spans="14:16" ht="18" customHeight="1" x14ac:dyDescent="0.2">
      <c r="N943" s="75"/>
      <c r="O943" s="75"/>
      <c r="P943" s="86"/>
    </row>
    <row r="944" spans="14:16" ht="18" customHeight="1" x14ac:dyDescent="0.2">
      <c r="N944" s="75"/>
      <c r="O944" s="75"/>
      <c r="P944" s="86"/>
    </row>
    <row r="945" spans="14:16" ht="18" customHeight="1" x14ac:dyDescent="0.2">
      <c r="N945" s="75"/>
      <c r="O945" s="75"/>
      <c r="P945" s="86"/>
    </row>
    <row r="946" spans="14:16" ht="18" customHeight="1" x14ac:dyDescent="0.2">
      <c r="N946" s="75"/>
      <c r="O946" s="75"/>
      <c r="P946" s="86"/>
    </row>
    <row r="947" spans="14:16" ht="18" customHeight="1" x14ac:dyDescent="0.2">
      <c r="N947" s="75"/>
      <c r="O947" s="75"/>
      <c r="P947" s="86"/>
    </row>
    <row r="948" spans="14:16" ht="18" customHeight="1" x14ac:dyDescent="0.2">
      <c r="N948" s="75"/>
      <c r="O948" s="75"/>
      <c r="P948" s="86"/>
    </row>
    <row r="949" spans="14:16" ht="18" customHeight="1" x14ac:dyDescent="0.2">
      <c r="N949" s="75"/>
      <c r="O949" s="75"/>
      <c r="P949" s="86"/>
    </row>
    <row r="950" spans="14:16" ht="18" customHeight="1" x14ac:dyDescent="0.2">
      <c r="N950" s="75"/>
      <c r="O950" s="75"/>
      <c r="P950" s="86"/>
    </row>
    <row r="951" spans="14:16" ht="18" customHeight="1" x14ac:dyDescent="0.2">
      <c r="N951" s="75"/>
      <c r="O951" s="75"/>
      <c r="P951" s="86"/>
    </row>
    <row r="952" spans="14:16" ht="18" customHeight="1" x14ac:dyDescent="0.2">
      <c r="N952" s="75"/>
      <c r="O952" s="75"/>
      <c r="P952" s="86"/>
    </row>
    <row r="953" spans="14:16" ht="18" customHeight="1" x14ac:dyDescent="0.2">
      <c r="N953" s="75"/>
      <c r="O953" s="75"/>
      <c r="P953" s="86"/>
    </row>
    <row r="954" spans="14:16" ht="18" customHeight="1" x14ac:dyDescent="0.2">
      <c r="N954" s="75"/>
      <c r="O954" s="75"/>
      <c r="P954" s="86"/>
    </row>
    <row r="955" spans="14:16" ht="18" customHeight="1" x14ac:dyDescent="0.2">
      <c r="N955" s="75"/>
      <c r="O955" s="75"/>
      <c r="P955" s="86"/>
    </row>
    <row r="956" spans="14:16" ht="18" customHeight="1" x14ac:dyDescent="0.2">
      <c r="N956" s="75"/>
      <c r="O956" s="75"/>
      <c r="P956" s="86"/>
    </row>
    <row r="957" spans="14:16" ht="18" customHeight="1" x14ac:dyDescent="0.2">
      <c r="N957" s="75"/>
      <c r="O957" s="75"/>
      <c r="P957" s="86"/>
    </row>
    <row r="958" spans="14:16" ht="18" customHeight="1" x14ac:dyDescent="0.2">
      <c r="N958" s="75"/>
      <c r="O958" s="75"/>
      <c r="P958" s="86"/>
    </row>
    <row r="959" spans="14:16" ht="18" customHeight="1" x14ac:dyDescent="0.2">
      <c r="N959" s="75"/>
      <c r="O959" s="75"/>
      <c r="P959" s="86"/>
    </row>
    <row r="960" spans="14:16" ht="18" customHeight="1" x14ac:dyDescent="0.2">
      <c r="N960" s="75"/>
      <c r="O960" s="75"/>
      <c r="P960" s="86"/>
    </row>
    <row r="961" spans="14:16" ht="18" customHeight="1" x14ac:dyDescent="0.2">
      <c r="N961" s="75"/>
      <c r="O961" s="75"/>
      <c r="P961" s="86"/>
    </row>
    <row r="962" spans="14:16" ht="18" customHeight="1" x14ac:dyDescent="0.2">
      <c r="N962" s="75"/>
      <c r="O962" s="75"/>
      <c r="P962" s="86"/>
    </row>
    <row r="963" spans="14:16" ht="18" customHeight="1" x14ac:dyDescent="0.2">
      <c r="N963" s="75"/>
      <c r="O963" s="75"/>
      <c r="P963" s="86"/>
    </row>
    <row r="964" spans="14:16" ht="18" customHeight="1" x14ac:dyDescent="0.2">
      <c r="N964" s="75"/>
      <c r="O964" s="75"/>
      <c r="P964" s="86"/>
    </row>
    <row r="965" spans="14:16" ht="18" customHeight="1" x14ac:dyDescent="0.2">
      <c r="N965" s="75"/>
      <c r="O965" s="75"/>
      <c r="P965" s="86"/>
    </row>
    <row r="966" spans="14:16" ht="18" customHeight="1" x14ac:dyDescent="0.2">
      <c r="N966" s="75"/>
      <c r="O966" s="75"/>
      <c r="P966" s="86"/>
    </row>
    <row r="967" spans="14:16" ht="18" customHeight="1" x14ac:dyDescent="0.2">
      <c r="N967" s="75"/>
      <c r="O967" s="75"/>
      <c r="P967" s="86"/>
    </row>
    <row r="968" spans="14:16" ht="18" customHeight="1" x14ac:dyDescent="0.2">
      <c r="N968" s="75"/>
      <c r="O968" s="75"/>
      <c r="P968" s="86"/>
    </row>
    <row r="969" spans="14:16" ht="18" customHeight="1" x14ac:dyDescent="0.2">
      <c r="N969" s="75"/>
      <c r="O969" s="75"/>
      <c r="P969" s="86"/>
    </row>
    <row r="970" spans="14:16" ht="18" customHeight="1" x14ac:dyDescent="0.2">
      <c r="N970" s="75"/>
      <c r="O970" s="75"/>
      <c r="P970" s="86"/>
    </row>
    <row r="971" spans="14:16" ht="18" customHeight="1" x14ac:dyDescent="0.2">
      <c r="N971" s="75"/>
      <c r="O971" s="75"/>
      <c r="P971" s="86"/>
    </row>
    <row r="972" spans="14:16" ht="18" customHeight="1" x14ac:dyDescent="0.2">
      <c r="N972" s="75"/>
      <c r="O972" s="75"/>
      <c r="P972" s="86"/>
    </row>
    <row r="973" spans="14:16" ht="18" customHeight="1" x14ac:dyDescent="0.2">
      <c r="N973" s="75"/>
      <c r="O973" s="75"/>
      <c r="P973" s="86"/>
    </row>
    <row r="974" spans="14:16" ht="18" customHeight="1" x14ac:dyDescent="0.2">
      <c r="N974" s="75"/>
      <c r="O974" s="75"/>
      <c r="P974" s="86"/>
    </row>
    <row r="975" spans="14:16" ht="18" customHeight="1" x14ac:dyDescent="0.2">
      <c r="N975" s="75"/>
      <c r="O975" s="75"/>
      <c r="P975" s="86"/>
    </row>
    <row r="976" spans="14:16" ht="18" customHeight="1" x14ac:dyDescent="0.2">
      <c r="N976" s="75"/>
      <c r="O976" s="75"/>
      <c r="P976" s="86"/>
    </row>
    <row r="977" spans="14:16" ht="18" customHeight="1" x14ac:dyDescent="0.2">
      <c r="N977" s="75"/>
      <c r="O977" s="75"/>
      <c r="P977" s="86"/>
    </row>
    <row r="978" spans="14:16" ht="18" customHeight="1" x14ac:dyDescent="0.2">
      <c r="N978" s="75"/>
      <c r="O978" s="75"/>
      <c r="P978" s="86"/>
    </row>
    <row r="979" spans="14:16" ht="18" customHeight="1" x14ac:dyDescent="0.2">
      <c r="N979" s="75"/>
      <c r="O979" s="75"/>
      <c r="P979" s="86"/>
    </row>
    <row r="980" spans="14:16" ht="18" customHeight="1" x14ac:dyDescent="0.2">
      <c r="N980" s="75"/>
      <c r="O980" s="75"/>
      <c r="P980" s="86"/>
    </row>
    <row r="981" spans="14:16" ht="18" customHeight="1" x14ac:dyDescent="0.2">
      <c r="N981" s="75"/>
      <c r="O981" s="75"/>
      <c r="P981" s="86"/>
    </row>
    <row r="982" spans="14:16" ht="18" customHeight="1" x14ac:dyDescent="0.2">
      <c r="N982" s="75"/>
      <c r="O982" s="75"/>
      <c r="P982" s="86"/>
    </row>
    <row r="983" spans="14:16" ht="18" customHeight="1" x14ac:dyDescent="0.2">
      <c r="N983" s="75"/>
      <c r="O983" s="75"/>
      <c r="P983" s="86"/>
    </row>
    <row r="984" spans="14:16" ht="18" customHeight="1" x14ac:dyDescent="0.2">
      <c r="N984" s="75"/>
      <c r="O984" s="75"/>
      <c r="P984" s="86"/>
    </row>
    <row r="985" spans="14:16" ht="18" customHeight="1" x14ac:dyDescent="0.2">
      <c r="N985" s="75"/>
      <c r="O985" s="75"/>
      <c r="P985" s="86"/>
    </row>
    <row r="986" spans="14:16" ht="18" customHeight="1" x14ac:dyDescent="0.2">
      <c r="N986" s="75"/>
      <c r="O986" s="75"/>
      <c r="P986" s="86"/>
    </row>
    <row r="987" spans="14:16" ht="18" customHeight="1" x14ac:dyDescent="0.2">
      <c r="N987" s="75"/>
      <c r="O987" s="75"/>
      <c r="P987" s="86"/>
    </row>
    <row r="988" spans="14:16" ht="18" customHeight="1" x14ac:dyDescent="0.2">
      <c r="N988" s="75"/>
      <c r="O988" s="75"/>
      <c r="P988" s="86"/>
    </row>
    <row r="989" spans="14:16" ht="18" customHeight="1" x14ac:dyDescent="0.2">
      <c r="N989" s="75"/>
      <c r="O989" s="75"/>
      <c r="P989" s="86"/>
    </row>
    <row r="990" spans="14:16" ht="18" customHeight="1" x14ac:dyDescent="0.2">
      <c r="N990" s="75"/>
      <c r="O990" s="75"/>
      <c r="P990" s="86"/>
    </row>
    <row r="991" spans="14:16" ht="18" customHeight="1" x14ac:dyDescent="0.2">
      <c r="N991" s="75"/>
      <c r="O991" s="75"/>
      <c r="P991" s="86"/>
    </row>
    <row r="992" spans="14:16" ht="18" customHeight="1" x14ac:dyDescent="0.2">
      <c r="N992" s="75"/>
      <c r="O992" s="75"/>
      <c r="P992" s="86"/>
    </row>
    <row r="993" spans="14:16" ht="18" customHeight="1" x14ac:dyDescent="0.2">
      <c r="N993" s="75"/>
      <c r="O993" s="75"/>
      <c r="P993" s="86"/>
    </row>
    <row r="994" spans="14:16" ht="18" customHeight="1" x14ac:dyDescent="0.2">
      <c r="N994" s="75"/>
      <c r="O994" s="75"/>
      <c r="P994" s="86"/>
    </row>
    <row r="995" spans="14:16" ht="18" customHeight="1" x14ac:dyDescent="0.2">
      <c r="N995" s="75"/>
      <c r="O995" s="75"/>
      <c r="P995" s="86"/>
    </row>
    <row r="996" spans="14:16" ht="18" customHeight="1" x14ac:dyDescent="0.2">
      <c r="N996" s="75"/>
      <c r="O996" s="75"/>
      <c r="P996" s="86"/>
    </row>
    <row r="997" spans="14:16" ht="18" customHeight="1" x14ac:dyDescent="0.2">
      <c r="N997" s="75"/>
      <c r="O997" s="75"/>
      <c r="P997" s="86"/>
    </row>
    <row r="998" spans="14:16" ht="18" customHeight="1" x14ac:dyDescent="0.2">
      <c r="N998" s="75"/>
      <c r="O998" s="75"/>
      <c r="P998" s="86"/>
    </row>
    <row r="999" spans="14:16" ht="18" customHeight="1" x14ac:dyDescent="0.2">
      <c r="N999" s="75"/>
      <c r="O999" s="75"/>
      <c r="P999" s="86"/>
    </row>
    <row r="1000" spans="14:16" ht="18" customHeight="1" x14ac:dyDescent="0.2">
      <c r="N1000" s="75"/>
      <c r="O1000" s="75"/>
      <c r="P1000" s="86"/>
    </row>
    <row r="1001" spans="14:16" ht="18" customHeight="1" x14ac:dyDescent="0.2">
      <c r="N1001" s="75"/>
      <c r="O1001" s="75"/>
      <c r="P1001" s="86"/>
    </row>
    <row r="1002" spans="14:16" ht="18" customHeight="1" x14ac:dyDescent="0.2">
      <c r="N1002" s="75"/>
      <c r="O1002" s="75"/>
      <c r="P1002" s="86"/>
    </row>
    <row r="1003" spans="14:16" ht="18" customHeight="1" x14ac:dyDescent="0.2">
      <c r="N1003" s="75"/>
      <c r="O1003" s="75"/>
      <c r="P1003" s="86"/>
    </row>
    <row r="1004" spans="14:16" ht="18" customHeight="1" x14ac:dyDescent="0.2">
      <c r="N1004" s="75"/>
      <c r="O1004" s="75"/>
      <c r="P1004" s="86"/>
    </row>
    <row r="1005" spans="14:16" ht="18" customHeight="1" x14ac:dyDescent="0.2">
      <c r="N1005" s="75"/>
      <c r="O1005" s="75"/>
      <c r="P1005" s="86"/>
    </row>
    <row r="1006" spans="14:16" ht="18" customHeight="1" x14ac:dyDescent="0.2">
      <c r="N1006" s="75"/>
      <c r="O1006" s="75"/>
      <c r="P1006" s="86"/>
    </row>
    <row r="1007" spans="14:16" ht="18" customHeight="1" x14ac:dyDescent="0.2">
      <c r="N1007" s="75"/>
      <c r="O1007" s="75"/>
      <c r="P1007" s="86"/>
    </row>
    <row r="1008" spans="14:16" ht="18" customHeight="1" x14ac:dyDescent="0.2">
      <c r="N1008" s="75"/>
      <c r="O1008" s="75"/>
      <c r="P1008" s="86"/>
    </row>
    <row r="1009" spans="14:16" ht="18" customHeight="1" x14ac:dyDescent="0.2">
      <c r="N1009" s="75"/>
      <c r="O1009" s="75"/>
      <c r="P1009" s="86"/>
    </row>
    <row r="1010" spans="14:16" ht="18" customHeight="1" x14ac:dyDescent="0.2">
      <c r="N1010" s="75"/>
      <c r="O1010" s="75"/>
      <c r="P1010" s="86"/>
    </row>
    <row r="1011" spans="14:16" ht="18" customHeight="1" x14ac:dyDescent="0.2">
      <c r="N1011" s="75"/>
      <c r="O1011" s="75"/>
      <c r="P1011" s="86"/>
    </row>
    <row r="1012" spans="14:16" ht="18" customHeight="1" x14ac:dyDescent="0.2">
      <c r="N1012" s="75"/>
      <c r="O1012" s="75"/>
      <c r="P1012" s="86"/>
    </row>
    <row r="1013" spans="14:16" ht="18" customHeight="1" x14ac:dyDescent="0.2">
      <c r="N1013" s="75"/>
      <c r="O1013" s="75"/>
      <c r="P1013" s="86"/>
    </row>
    <row r="1014" spans="14:16" ht="18" customHeight="1" x14ac:dyDescent="0.2">
      <c r="N1014" s="75"/>
      <c r="O1014" s="75"/>
      <c r="P1014" s="86"/>
    </row>
    <row r="1015" spans="14:16" ht="18" customHeight="1" x14ac:dyDescent="0.2">
      <c r="N1015" s="75"/>
      <c r="O1015" s="75"/>
      <c r="P1015" s="86"/>
    </row>
    <row r="1016" spans="14:16" ht="18" customHeight="1" x14ac:dyDescent="0.2">
      <c r="N1016" s="75"/>
      <c r="O1016" s="75"/>
      <c r="P1016" s="86"/>
    </row>
    <row r="1017" spans="14:16" ht="18" customHeight="1" x14ac:dyDescent="0.2">
      <c r="N1017" s="75"/>
      <c r="O1017" s="75"/>
      <c r="P1017" s="86"/>
    </row>
    <row r="1018" spans="14:16" ht="18" customHeight="1" x14ac:dyDescent="0.2">
      <c r="N1018" s="75"/>
      <c r="O1018" s="75"/>
      <c r="P1018" s="86"/>
    </row>
    <row r="1019" spans="14:16" ht="18" customHeight="1" x14ac:dyDescent="0.2">
      <c r="N1019" s="75"/>
      <c r="O1019" s="75"/>
      <c r="P1019" s="86"/>
    </row>
    <row r="1020" spans="14:16" ht="18" customHeight="1" x14ac:dyDescent="0.2">
      <c r="N1020" s="75"/>
      <c r="O1020" s="75"/>
      <c r="P1020" s="86"/>
    </row>
    <row r="1021" spans="14:16" ht="18" customHeight="1" x14ac:dyDescent="0.2">
      <c r="N1021" s="75"/>
      <c r="O1021" s="75"/>
      <c r="P1021" s="86"/>
    </row>
    <row r="1022" spans="14:16" ht="18" customHeight="1" x14ac:dyDescent="0.2">
      <c r="N1022" s="75"/>
      <c r="O1022" s="75"/>
      <c r="P1022" s="86"/>
    </row>
    <row r="1023" spans="14:16" ht="18" customHeight="1" x14ac:dyDescent="0.2">
      <c r="N1023" s="75"/>
      <c r="O1023" s="75"/>
      <c r="P1023" s="86"/>
    </row>
    <row r="1024" spans="14:16" ht="18" customHeight="1" x14ac:dyDescent="0.2">
      <c r="N1024" s="75"/>
      <c r="O1024" s="75"/>
      <c r="P1024" s="86"/>
    </row>
    <row r="1025" spans="14:16" ht="18" customHeight="1" x14ac:dyDescent="0.2">
      <c r="N1025" s="75"/>
      <c r="O1025" s="75"/>
      <c r="P1025" s="86"/>
    </row>
    <row r="1026" spans="14:16" ht="18" customHeight="1" x14ac:dyDescent="0.2">
      <c r="N1026" s="75"/>
      <c r="O1026" s="75"/>
      <c r="P1026" s="86"/>
    </row>
    <row r="1027" spans="14:16" ht="18" customHeight="1" x14ac:dyDescent="0.2">
      <c r="N1027" s="75"/>
      <c r="O1027" s="75"/>
      <c r="P1027" s="86"/>
    </row>
    <row r="1028" spans="14:16" ht="18" customHeight="1" x14ac:dyDescent="0.2">
      <c r="N1028" s="75"/>
      <c r="O1028" s="75"/>
      <c r="P1028" s="86"/>
    </row>
    <row r="1029" spans="14:16" ht="18" customHeight="1" x14ac:dyDescent="0.2">
      <c r="N1029" s="75"/>
      <c r="O1029" s="75"/>
      <c r="P1029" s="86"/>
    </row>
    <row r="1030" spans="14:16" ht="18" customHeight="1" x14ac:dyDescent="0.2">
      <c r="N1030" s="75"/>
      <c r="O1030" s="75"/>
      <c r="P1030" s="86"/>
    </row>
    <row r="1031" spans="14:16" ht="18" customHeight="1" x14ac:dyDescent="0.2">
      <c r="N1031" s="75"/>
      <c r="O1031" s="75"/>
      <c r="P1031" s="86"/>
    </row>
    <row r="1032" spans="14:16" ht="18" customHeight="1" x14ac:dyDescent="0.2">
      <c r="N1032" s="75"/>
      <c r="O1032" s="75"/>
      <c r="P1032" s="86"/>
    </row>
    <row r="1033" spans="14:16" ht="18" customHeight="1" x14ac:dyDescent="0.2">
      <c r="N1033" s="75"/>
      <c r="O1033" s="75"/>
      <c r="P1033" s="86"/>
    </row>
    <row r="1034" spans="14:16" ht="18" customHeight="1" x14ac:dyDescent="0.2">
      <c r="N1034" s="75"/>
      <c r="O1034" s="75"/>
      <c r="P1034" s="86"/>
    </row>
    <row r="1035" spans="14:16" ht="18" customHeight="1" x14ac:dyDescent="0.2">
      <c r="N1035" s="75"/>
      <c r="O1035" s="75"/>
      <c r="P1035" s="86"/>
    </row>
    <row r="1036" spans="14:16" ht="18" customHeight="1" x14ac:dyDescent="0.2">
      <c r="N1036" s="75"/>
      <c r="O1036" s="75"/>
      <c r="P1036" s="86"/>
    </row>
    <row r="1037" spans="14:16" ht="18" customHeight="1" x14ac:dyDescent="0.2">
      <c r="N1037" s="75"/>
      <c r="O1037" s="75"/>
      <c r="P1037" s="86"/>
    </row>
    <row r="1038" spans="14:16" ht="18" customHeight="1" x14ac:dyDescent="0.2">
      <c r="N1038" s="75"/>
      <c r="O1038" s="75"/>
      <c r="P1038" s="86"/>
    </row>
    <row r="1039" spans="14:16" ht="18" customHeight="1" x14ac:dyDescent="0.2">
      <c r="N1039" s="75"/>
      <c r="O1039" s="75"/>
      <c r="P1039" s="86"/>
    </row>
    <row r="1040" spans="14:16" ht="18" customHeight="1" x14ac:dyDescent="0.2">
      <c r="N1040" s="75"/>
      <c r="O1040" s="75"/>
      <c r="P1040" s="86"/>
    </row>
    <row r="1041" spans="14:16" ht="18" customHeight="1" x14ac:dyDescent="0.2">
      <c r="N1041" s="75"/>
      <c r="O1041" s="75"/>
      <c r="P1041" s="86"/>
    </row>
    <row r="1042" spans="14:16" ht="18" customHeight="1" x14ac:dyDescent="0.2">
      <c r="N1042" s="75"/>
      <c r="O1042" s="75"/>
      <c r="P1042" s="86"/>
    </row>
    <row r="1043" spans="14:16" ht="18" customHeight="1" x14ac:dyDescent="0.2">
      <c r="N1043" s="75"/>
      <c r="O1043" s="75"/>
      <c r="P1043" s="86"/>
    </row>
    <row r="1044" spans="14:16" ht="18" customHeight="1" x14ac:dyDescent="0.2">
      <c r="N1044" s="75"/>
      <c r="O1044" s="75"/>
      <c r="P1044" s="86"/>
    </row>
    <row r="1045" spans="14:16" ht="18" customHeight="1" x14ac:dyDescent="0.2">
      <c r="N1045" s="75"/>
      <c r="O1045" s="75"/>
      <c r="P1045" s="86"/>
    </row>
    <row r="1046" spans="14:16" ht="18" customHeight="1" x14ac:dyDescent="0.2">
      <c r="N1046" s="75"/>
      <c r="O1046" s="75"/>
      <c r="P1046" s="86"/>
    </row>
    <row r="1047" spans="14:16" ht="18" customHeight="1" x14ac:dyDescent="0.2">
      <c r="N1047" s="75"/>
      <c r="O1047" s="75"/>
      <c r="P1047" s="86"/>
    </row>
    <row r="1048" spans="14:16" ht="18" customHeight="1" x14ac:dyDescent="0.2">
      <c r="N1048" s="75"/>
      <c r="O1048" s="75"/>
      <c r="P1048" s="86"/>
    </row>
    <row r="1049" spans="14:16" ht="18" customHeight="1" x14ac:dyDescent="0.2">
      <c r="N1049" s="75"/>
      <c r="O1049" s="75"/>
      <c r="P1049" s="86"/>
    </row>
    <row r="1050" spans="14:16" ht="18" customHeight="1" x14ac:dyDescent="0.2">
      <c r="N1050" s="75"/>
      <c r="O1050" s="75"/>
      <c r="P1050" s="86"/>
    </row>
    <row r="1051" spans="14:16" ht="18" customHeight="1" x14ac:dyDescent="0.2">
      <c r="N1051" s="75"/>
      <c r="O1051" s="75"/>
      <c r="P1051" s="86"/>
    </row>
    <row r="1052" spans="14:16" ht="18" customHeight="1" x14ac:dyDescent="0.2">
      <c r="N1052" s="75"/>
      <c r="O1052" s="75"/>
      <c r="P1052" s="86"/>
    </row>
    <row r="1053" spans="14:16" ht="18" customHeight="1" x14ac:dyDescent="0.2">
      <c r="N1053" s="75"/>
      <c r="O1053" s="75"/>
      <c r="P1053" s="86"/>
    </row>
    <row r="1054" spans="14:16" ht="18" customHeight="1" x14ac:dyDescent="0.2">
      <c r="N1054" s="75"/>
      <c r="O1054" s="75"/>
      <c r="P1054" s="86"/>
    </row>
    <row r="1055" spans="14:16" ht="18" customHeight="1" x14ac:dyDescent="0.2">
      <c r="N1055" s="75"/>
      <c r="O1055" s="75"/>
      <c r="P1055" s="86"/>
    </row>
    <row r="1056" spans="14:16" ht="18" customHeight="1" x14ac:dyDescent="0.2">
      <c r="N1056" s="75"/>
      <c r="O1056" s="75"/>
      <c r="P1056" s="86"/>
    </row>
    <row r="1057" spans="14:16" ht="18" customHeight="1" x14ac:dyDescent="0.2">
      <c r="N1057" s="75"/>
      <c r="O1057" s="75"/>
      <c r="P1057" s="86"/>
    </row>
    <row r="1058" spans="14:16" ht="18" customHeight="1" x14ac:dyDescent="0.2">
      <c r="N1058" s="75"/>
      <c r="O1058" s="75"/>
      <c r="P1058" s="86"/>
    </row>
    <row r="1059" spans="14:16" ht="18" customHeight="1" x14ac:dyDescent="0.2">
      <c r="N1059" s="75"/>
      <c r="O1059" s="75"/>
      <c r="P1059" s="86"/>
    </row>
    <row r="1060" spans="14:16" ht="18" customHeight="1" x14ac:dyDescent="0.2">
      <c r="N1060" s="75"/>
      <c r="O1060" s="75"/>
      <c r="P1060" s="86"/>
    </row>
    <row r="1061" spans="14:16" ht="18" customHeight="1" x14ac:dyDescent="0.2">
      <c r="N1061" s="75"/>
      <c r="O1061" s="75"/>
      <c r="P1061" s="86"/>
    </row>
    <row r="1062" spans="14:16" ht="18" customHeight="1" x14ac:dyDescent="0.2">
      <c r="N1062" s="75"/>
      <c r="O1062" s="75"/>
      <c r="P1062" s="86"/>
    </row>
    <row r="1063" spans="14:16" ht="18" customHeight="1" x14ac:dyDescent="0.2">
      <c r="N1063" s="75"/>
      <c r="O1063" s="75"/>
      <c r="P1063" s="86"/>
    </row>
    <row r="1064" spans="14:16" ht="18" customHeight="1" x14ac:dyDescent="0.2">
      <c r="N1064" s="75"/>
      <c r="O1064" s="75"/>
      <c r="P1064" s="86"/>
    </row>
    <row r="1065" spans="14:16" ht="18" customHeight="1" x14ac:dyDescent="0.2">
      <c r="N1065" s="75"/>
      <c r="O1065" s="75"/>
      <c r="P1065" s="86"/>
    </row>
    <row r="1066" spans="14:16" ht="18" customHeight="1" x14ac:dyDescent="0.2">
      <c r="N1066" s="75"/>
      <c r="O1066" s="75"/>
      <c r="P1066" s="86"/>
    </row>
    <row r="1067" spans="14:16" ht="18" customHeight="1" x14ac:dyDescent="0.2">
      <c r="N1067" s="75"/>
      <c r="O1067" s="75"/>
      <c r="P1067" s="86"/>
    </row>
    <row r="1068" spans="14:16" ht="18" customHeight="1" x14ac:dyDescent="0.2">
      <c r="N1068" s="75"/>
      <c r="O1068" s="75"/>
      <c r="P1068" s="86"/>
    </row>
    <row r="1069" spans="14:16" ht="18" customHeight="1" x14ac:dyDescent="0.2">
      <c r="N1069" s="75"/>
      <c r="O1069" s="75"/>
      <c r="P1069" s="86"/>
    </row>
    <row r="1070" spans="14:16" ht="18" customHeight="1" x14ac:dyDescent="0.2">
      <c r="N1070" s="75"/>
      <c r="O1070" s="75"/>
      <c r="P1070" s="86"/>
    </row>
    <row r="1071" spans="14:16" ht="18" customHeight="1" x14ac:dyDescent="0.2">
      <c r="N1071" s="75"/>
      <c r="O1071" s="75"/>
      <c r="P1071" s="86"/>
    </row>
    <row r="1072" spans="14:16" ht="18" customHeight="1" x14ac:dyDescent="0.2">
      <c r="N1072" s="75"/>
      <c r="O1072" s="75"/>
      <c r="P1072" s="86"/>
    </row>
    <row r="1073" spans="14:16" ht="18" customHeight="1" x14ac:dyDescent="0.2">
      <c r="N1073" s="75"/>
      <c r="O1073" s="75"/>
      <c r="P1073" s="86"/>
    </row>
    <row r="1074" spans="14:16" ht="18" customHeight="1" x14ac:dyDescent="0.2">
      <c r="N1074" s="75"/>
      <c r="O1074" s="75"/>
      <c r="P1074" s="86"/>
    </row>
    <row r="1075" spans="14:16" ht="18" customHeight="1" x14ac:dyDescent="0.2">
      <c r="N1075" s="75"/>
      <c r="O1075" s="75"/>
      <c r="P1075" s="86"/>
    </row>
    <row r="1076" spans="14:16" ht="18" customHeight="1" x14ac:dyDescent="0.2">
      <c r="N1076" s="75"/>
      <c r="O1076" s="75"/>
      <c r="P1076" s="86"/>
    </row>
    <row r="1077" spans="14:16" ht="18" customHeight="1" x14ac:dyDescent="0.2">
      <c r="N1077" s="75"/>
      <c r="O1077" s="75"/>
      <c r="P1077" s="86"/>
    </row>
    <row r="1078" spans="14:16" ht="18" customHeight="1" x14ac:dyDescent="0.2">
      <c r="N1078" s="75"/>
      <c r="O1078" s="75"/>
      <c r="P1078" s="86"/>
    </row>
    <row r="1079" spans="14:16" ht="18" customHeight="1" x14ac:dyDescent="0.2">
      <c r="N1079" s="75"/>
      <c r="O1079" s="75"/>
      <c r="P1079" s="86"/>
    </row>
    <row r="1080" spans="14:16" ht="18" customHeight="1" x14ac:dyDescent="0.2">
      <c r="N1080" s="75"/>
      <c r="O1080" s="75"/>
      <c r="P1080" s="86"/>
    </row>
    <row r="1081" spans="14:16" ht="18" customHeight="1" x14ac:dyDescent="0.2">
      <c r="N1081" s="75"/>
      <c r="O1081" s="75"/>
      <c r="P1081" s="86"/>
    </row>
    <row r="1082" spans="14:16" ht="18" customHeight="1" x14ac:dyDescent="0.2">
      <c r="N1082" s="75"/>
      <c r="O1082" s="75"/>
      <c r="P1082" s="86"/>
    </row>
    <row r="1083" spans="14:16" ht="18" customHeight="1" x14ac:dyDescent="0.2">
      <c r="N1083" s="75"/>
      <c r="O1083" s="75"/>
      <c r="P1083" s="86"/>
    </row>
    <row r="1084" spans="14:16" ht="18" customHeight="1" x14ac:dyDescent="0.2">
      <c r="N1084" s="75"/>
      <c r="O1084" s="75"/>
      <c r="P1084" s="86"/>
    </row>
    <row r="1085" spans="14:16" ht="18" customHeight="1" x14ac:dyDescent="0.2">
      <c r="N1085" s="75"/>
      <c r="O1085" s="75"/>
      <c r="P1085" s="86"/>
    </row>
    <row r="1086" spans="14:16" ht="18" customHeight="1" x14ac:dyDescent="0.2">
      <c r="N1086" s="75"/>
      <c r="O1086" s="75"/>
      <c r="P1086" s="86"/>
    </row>
    <row r="1087" spans="14:16" ht="18" customHeight="1" x14ac:dyDescent="0.2">
      <c r="N1087" s="75"/>
      <c r="O1087" s="75"/>
      <c r="P1087" s="86"/>
    </row>
    <row r="1088" spans="14:16" ht="18" customHeight="1" x14ac:dyDescent="0.2">
      <c r="N1088" s="75"/>
      <c r="O1088" s="75"/>
      <c r="P1088" s="86"/>
    </row>
    <row r="1089" spans="14:16" ht="18" customHeight="1" x14ac:dyDescent="0.2">
      <c r="N1089" s="75"/>
      <c r="O1089" s="75"/>
      <c r="P1089" s="86"/>
    </row>
    <row r="1090" spans="14:16" ht="18" customHeight="1" x14ac:dyDescent="0.2">
      <c r="N1090" s="75"/>
      <c r="O1090" s="75"/>
      <c r="P1090" s="86"/>
    </row>
    <row r="1091" spans="14:16" ht="18" customHeight="1" x14ac:dyDescent="0.2">
      <c r="N1091" s="75"/>
      <c r="O1091" s="75"/>
      <c r="P1091" s="86"/>
    </row>
    <row r="1092" spans="14:16" ht="18" customHeight="1" x14ac:dyDescent="0.2">
      <c r="N1092" s="75"/>
      <c r="O1092" s="75"/>
      <c r="P1092" s="86"/>
    </row>
    <row r="1093" spans="14:16" ht="18" customHeight="1" x14ac:dyDescent="0.2">
      <c r="N1093" s="75"/>
      <c r="O1093" s="75"/>
      <c r="P1093" s="86"/>
    </row>
    <row r="1094" spans="14:16" ht="18" customHeight="1" x14ac:dyDescent="0.2">
      <c r="N1094" s="75"/>
      <c r="O1094" s="75"/>
      <c r="P1094" s="86"/>
    </row>
    <row r="1095" spans="14:16" ht="18" customHeight="1" x14ac:dyDescent="0.2">
      <c r="N1095" s="75"/>
      <c r="O1095" s="75"/>
      <c r="P1095" s="86"/>
    </row>
    <row r="1096" spans="14:16" ht="18" customHeight="1" x14ac:dyDescent="0.2">
      <c r="N1096" s="75"/>
      <c r="O1096" s="75"/>
      <c r="P1096" s="86"/>
    </row>
    <row r="1097" spans="14:16" ht="18" customHeight="1" x14ac:dyDescent="0.2">
      <c r="N1097" s="75"/>
      <c r="O1097" s="75"/>
      <c r="P1097" s="86"/>
    </row>
    <row r="1098" spans="14:16" ht="18" customHeight="1" x14ac:dyDescent="0.2">
      <c r="N1098" s="75"/>
      <c r="O1098" s="75"/>
      <c r="P1098" s="86"/>
    </row>
    <row r="1099" spans="14:16" ht="18" customHeight="1" x14ac:dyDescent="0.2">
      <c r="N1099" s="75"/>
      <c r="O1099" s="75"/>
      <c r="P1099" s="86"/>
    </row>
    <row r="1100" spans="14:16" ht="18" customHeight="1" x14ac:dyDescent="0.2">
      <c r="N1100" s="75"/>
      <c r="O1100" s="75"/>
      <c r="P1100" s="86"/>
    </row>
    <row r="1101" spans="14:16" ht="18" customHeight="1" x14ac:dyDescent="0.2">
      <c r="N1101" s="75"/>
      <c r="O1101" s="75"/>
      <c r="P1101" s="86"/>
    </row>
    <row r="1102" spans="14:16" ht="18" customHeight="1" x14ac:dyDescent="0.2">
      <c r="N1102" s="75"/>
      <c r="O1102" s="75"/>
      <c r="P1102" s="86"/>
    </row>
    <row r="1103" spans="14:16" ht="18" customHeight="1" x14ac:dyDescent="0.2">
      <c r="N1103" s="75"/>
      <c r="O1103" s="75"/>
      <c r="P1103" s="86"/>
    </row>
    <row r="1104" spans="14:16" ht="18" customHeight="1" x14ac:dyDescent="0.2">
      <c r="N1104" s="75"/>
      <c r="O1104" s="75"/>
      <c r="P1104" s="86"/>
    </row>
    <row r="1105" spans="14:16" ht="18" customHeight="1" x14ac:dyDescent="0.2">
      <c r="N1105" s="75"/>
      <c r="O1105" s="75"/>
      <c r="P1105" s="86"/>
    </row>
    <row r="1106" spans="14:16" ht="18" customHeight="1" x14ac:dyDescent="0.2">
      <c r="N1106" s="75"/>
      <c r="O1106" s="75"/>
      <c r="P1106" s="86"/>
    </row>
    <row r="1107" spans="14:16" ht="18" customHeight="1" x14ac:dyDescent="0.2">
      <c r="N1107" s="75"/>
      <c r="O1107" s="75"/>
      <c r="P1107" s="86"/>
    </row>
    <row r="1108" spans="14:16" ht="18" customHeight="1" x14ac:dyDescent="0.2">
      <c r="N1108" s="75"/>
      <c r="O1108" s="75"/>
      <c r="P1108" s="86"/>
    </row>
    <row r="1109" spans="14:16" ht="18" customHeight="1" x14ac:dyDescent="0.2">
      <c r="N1109" s="75"/>
      <c r="O1109" s="75"/>
      <c r="P1109" s="86"/>
    </row>
    <row r="1110" spans="14:16" ht="18" customHeight="1" x14ac:dyDescent="0.2">
      <c r="N1110" s="75"/>
      <c r="O1110" s="75"/>
      <c r="P1110" s="86"/>
    </row>
    <row r="1111" spans="14:16" ht="18" customHeight="1" x14ac:dyDescent="0.2">
      <c r="N1111" s="75"/>
      <c r="O1111" s="75"/>
      <c r="P1111" s="86"/>
    </row>
    <row r="1112" spans="14:16" ht="18" customHeight="1" x14ac:dyDescent="0.2">
      <c r="N1112" s="75"/>
      <c r="O1112" s="75"/>
      <c r="P1112" s="86"/>
    </row>
    <row r="1113" spans="14:16" ht="18" customHeight="1" x14ac:dyDescent="0.2">
      <c r="N1113" s="75"/>
      <c r="O1113" s="75"/>
      <c r="P1113" s="86"/>
    </row>
    <row r="1114" spans="14:16" ht="18" customHeight="1" x14ac:dyDescent="0.2">
      <c r="N1114" s="75"/>
      <c r="O1114" s="75"/>
      <c r="P1114" s="86"/>
    </row>
    <row r="1115" spans="14:16" ht="18" customHeight="1" x14ac:dyDescent="0.2">
      <c r="N1115" s="75"/>
      <c r="O1115" s="75"/>
      <c r="P1115" s="86"/>
    </row>
    <row r="1116" spans="14:16" ht="18" customHeight="1" x14ac:dyDescent="0.2">
      <c r="N1116" s="75"/>
      <c r="O1116" s="75"/>
      <c r="P1116" s="86"/>
    </row>
    <row r="1117" spans="14:16" ht="18" customHeight="1" x14ac:dyDescent="0.2">
      <c r="N1117" s="75"/>
      <c r="O1117" s="75"/>
      <c r="P1117" s="86"/>
    </row>
    <row r="1118" spans="14:16" ht="18" customHeight="1" x14ac:dyDescent="0.2">
      <c r="N1118" s="75"/>
      <c r="O1118" s="75"/>
      <c r="P1118" s="86"/>
    </row>
    <row r="1119" spans="14:16" ht="18" customHeight="1" x14ac:dyDescent="0.2">
      <c r="N1119" s="75"/>
      <c r="O1119" s="75"/>
      <c r="P1119" s="86"/>
    </row>
    <row r="1120" spans="14:16" ht="18" customHeight="1" x14ac:dyDescent="0.2">
      <c r="N1120" s="75"/>
      <c r="O1120" s="75"/>
      <c r="P1120" s="86"/>
    </row>
    <row r="1121" spans="14:16" ht="18" customHeight="1" x14ac:dyDescent="0.2">
      <c r="N1121" s="75"/>
      <c r="O1121" s="75"/>
      <c r="P1121" s="86"/>
    </row>
    <row r="1122" spans="14:16" ht="18" customHeight="1" x14ac:dyDescent="0.2">
      <c r="N1122" s="75"/>
      <c r="O1122" s="75"/>
      <c r="P1122" s="86"/>
    </row>
    <row r="1123" spans="14:16" ht="18" customHeight="1" x14ac:dyDescent="0.2">
      <c r="N1123" s="75"/>
      <c r="O1123" s="75"/>
      <c r="P1123" s="86"/>
    </row>
    <row r="1124" spans="14:16" ht="18" customHeight="1" x14ac:dyDescent="0.2">
      <c r="N1124" s="75"/>
      <c r="O1124" s="75"/>
      <c r="P1124" s="86"/>
    </row>
    <row r="1125" spans="14:16" ht="18" customHeight="1" x14ac:dyDescent="0.2">
      <c r="N1125" s="75"/>
      <c r="O1125" s="75"/>
      <c r="P1125" s="86"/>
    </row>
    <row r="1126" spans="14:16" ht="18" customHeight="1" x14ac:dyDescent="0.2">
      <c r="N1126" s="75"/>
      <c r="O1126" s="75"/>
      <c r="P1126" s="86"/>
    </row>
    <row r="1127" spans="14:16" ht="18" customHeight="1" x14ac:dyDescent="0.2">
      <c r="N1127" s="75"/>
      <c r="O1127" s="75"/>
      <c r="P1127" s="86"/>
    </row>
    <row r="1128" spans="14:16" ht="18" customHeight="1" x14ac:dyDescent="0.2">
      <c r="N1128" s="75"/>
      <c r="O1128" s="75"/>
      <c r="P1128" s="86"/>
    </row>
    <row r="1129" spans="14:16" ht="18" customHeight="1" x14ac:dyDescent="0.2">
      <c r="N1129" s="75"/>
      <c r="O1129" s="75"/>
      <c r="P1129" s="86"/>
    </row>
    <row r="1130" spans="14:16" ht="18" customHeight="1" x14ac:dyDescent="0.2">
      <c r="N1130" s="75"/>
      <c r="O1130" s="75"/>
      <c r="P1130" s="86"/>
    </row>
    <row r="1131" spans="14:16" ht="18" customHeight="1" x14ac:dyDescent="0.2">
      <c r="N1131" s="75"/>
      <c r="O1131" s="75"/>
      <c r="P1131" s="86"/>
    </row>
    <row r="1132" spans="14:16" ht="18" customHeight="1" x14ac:dyDescent="0.2">
      <c r="N1132" s="75"/>
      <c r="O1132" s="75"/>
      <c r="P1132" s="86"/>
    </row>
    <row r="1133" spans="14:16" ht="18" customHeight="1" x14ac:dyDescent="0.2">
      <c r="N1133" s="75"/>
      <c r="O1133" s="75"/>
      <c r="P1133" s="86"/>
    </row>
    <row r="1134" spans="14:16" ht="18" customHeight="1" x14ac:dyDescent="0.2">
      <c r="N1134" s="75"/>
      <c r="O1134" s="75"/>
      <c r="P1134" s="86"/>
    </row>
    <row r="1135" spans="14:16" ht="18" customHeight="1" x14ac:dyDescent="0.2">
      <c r="N1135" s="75"/>
      <c r="O1135" s="75"/>
      <c r="P1135" s="86"/>
    </row>
    <row r="1136" spans="14:16" ht="18" customHeight="1" x14ac:dyDescent="0.2">
      <c r="N1136" s="75"/>
      <c r="O1136" s="75"/>
      <c r="P1136" s="86"/>
    </row>
    <row r="1137" spans="14:16" ht="18" customHeight="1" x14ac:dyDescent="0.2">
      <c r="N1137" s="75"/>
      <c r="O1137" s="75"/>
      <c r="P1137" s="86"/>
    </row>
    <row r="1138" spans="14:16" ht="18" customHeight="1" x14ac:dyDescent="0.2">
      <c r="N1138" s="75"/>
      <c r="O1138" s="75"/>
      <c r="P1138" s="86"/>
    </row>
    <row r="1139" spans="14:16" ht="18" customHeight="1" x14ac:dyDescent="0.2">
      <c r="N1139" s="75"/>
      <c r="O1139" s="75"/>
      <c r="P1139" s="86"/>
    </row>
    <row r="1140" spans="14:16" ht="18" customHeight="1" x14ac:dyDescent="0.2">
      <c r="N1140" s="75"/>
      <c r="O1140" s="75"/>
      <c r="P1140" s="86"/>
    </row>
    <row r="1141" spans="14:16" ht="18" customHeight="1" x14ac:dyDescent="0.2">
      <c r="N1141" s="75"/>
      <c r="O1141" s="75"/>
      <c r="P1141" s="86"/>
    </row>
    <row r="1142" spans="14:16" ht="18" customHeight="1" x14ac:dyDescent="0.2">
      <c r="N1142" s="75"/>
      <c r="O1142" s="75"/>
      <c r="P1142" s="86"/>
    </row>
    <row r="1143" spans="14:16" ht="18" customHeight="1" x14ac:dyDescent="0.2">
      <c r="N1143" s="75"/>
      <c r="O1143" s="75"/>
      <c r="P1143" s="86"/>
    </row>
    <row r="1144" spans="14:16" ht="18" customHeight="1" x14ac:dyDescent="0.2">
      <c r="N1144" s="75"/>
      <c r="O1144" s="75"/>
      <c r="P1144" s="86"/>
    </row>
    <row r="1145" spans="14:16" ht="18" customHeight="1" x14ac:dyDescent="0.2">
      <c r="N1145" s="75"/>
      <c r="O1145" s="75"/>
      <c r="P1145" s="86"/>
    </row>
    <row r="1146" spans="14:16" ht="18" customHeight="1" x14ac:dyDescent="0.2">
      <c r="N1146" s="75"/>
      <c r="O1146" s="75"/>
      <c r="P1146" s="86"/>
    </row>
    <row r="1147" spans="14:16" ht="18" customHeight="1" x14ac:dyDescent="0.2">
      <c r="N1147" s="75"/>
      <c r="O1147" s="75"/>
      <c r="P1147" s="86"/>
    </row>
    <row r="1148" spans="14:16" ht="18" customHeight="1" x14ac:dyDescent="0.2">
      <c r="N1148" s="75"/>
      <c r="O1148" s="75"/>
      <c r="P1148" s="86"/>
    </row>
    <row r="1149" spans="14:16" ht="18" customHeight="1" x14ac:dyDescent="0.2">
      <c r="N1149" s="75"/>
      <c r="O1149" s="75"/>
      <c r="P1149" s="86"/>
    </row>
    <row r="1150" spans="14:16" ht="18" customHeight="1" x14ac:dyDescent="0.2">
      <c r="N1150" s="75"/>
      <c r="O1150" s="75"/>
      <c r="P1150" s="86"/>
    </row>
    <row r="1151" spans="14:16" ht="18" customHeight="1" x14ac:dyDescent="0.2">
      <c r="N1151" s="75"/>
      <c r="O1151" s="75"/>
      <c r="P1151" s="86"/>
    </row>
    <row r="1152" spans="14:16" ht="18" customHeight="1" x14ac:dyDescent="0.2">
      <c r="N1152" s="75"/>
      <c r="O1152" s="75"/>
      <c r="P1152" s="86"/>
    </row>
    <row r="1153" spans="14:16" ht="18" customHeight="1" x14ac:dyDescent="0.2">
      <c r="N1153" s="75"/>
      <c r="O1153" s="75"/>
      <c r="P1153" s="86"/>
    </row>
    <row r="1154" spans="14:16" ht="18" customHeight="1" x14ac:dyDescent="0.2">
      <c r="N1154" s="75"/>
      <c r="O1154" s="75"/>
      <c r="P1154" s="86"/>
    </row>
    <row r="1155" spans="14:16" ht="18" customHeight="1" x14ac:dyDescent="0.2">
      <c r="N1155" s="75"/>
      <c r="O1155" s="75"/>
      <c r="P1155" s="86"/>
    </row>
    <row r="1156" spans="14:16" ht="18" customHeight="1" x14ac:dyDescent="0.2">
      <c r="N1156" s="75"/>
      <c r="O1156" s="75"/>
      <c r="P1156" s="86"/>
    </row>
    <row r="1157" spans="14:16" ht="18" customHeight="1" x14ac:dyDescent="0.2">
      <c r="N1157" s="75"/>
      <c r="O1157" s="75"/>
      <c r="P1157" s="86"/>
    </row>
    <row r="1158" spans="14:16" ht="18" customHeight="1" x14ac:dyDescent="0.2">
      <c r="N1158" s="75"/>
      <c r="O1158" s="75"/>
      <c r="P1158" s="86"/>
    </row>
    <row r="1159" spans="14:16" ht="18" customHeight="1" x14ac:dyDescent="0.2">
      <c r="N1159" s="75"/>
      <c r="O1159" s="75"/>
      <c r="P1159" s="86"/>
    </row>
    <row r="1160" spans="14:16" ht="18" customHeight="1" x14ac:dyDescent="0.2">
      <c r="N1160" s="75"/>
      <c r="O1160" s="75"/>
      <c r="P1160" s="86"/>
    </row>
    <row r="1161" spans="14:16" ht="18" customHeight="1" x14ac:dyDescent="0.2">
      <c r="N1161" s="75"/>
      <c r="O1161" s="75"/>
      <c r="P1161" s="86"/>
    </row>
    <row r="1162" spans="14:16" ht="18" customHeight="1" x14ac:dyDescent="0.2">
      <c r="N1162" s="75"/>
      <c r="O1162" s="75"/>
      <c r="P1162" s="86"/>
    </row>
    <row r="1163" spans="14:16" ht="18" customHeight="1" x14ac:dyDescent="0.2">
      <c r="N1163" s="75"/>
      <c r="O1163" s="75"/>
      <c r="P1163" s="86"/>
    </row>
    <row r="1164" spans="14:16" ht="18" customHeight="1" x14ac:dyDescent="0.2">
      <c r="N1164" s="75"/>
      <c r="O1164" s="75"/>
      <c r="P1164" s="86"/>
    </row>
    <row r="1165" spans="14:16" ht="18" customHeight="1" x14ac:dyDescent="0.2">
      <c r="N1165" s="75"/>
      <c r="O1165" s="75"/>
      <c r="P1165" s="86"/>
    </row>
    <row r="1166" spans="14:16" ht="18" customHeight="1" x14ac:dyDescent="0.2">
      <c r="N1166" s="75"/>
      <c r="O1166" s="75"/>
      <c r="P1166" s="86"/>
    </row>
    <row r="1167" spans="14:16" ht="18" customHeight="1" x14ac:dyDescent="0.2">
      <c r="N1167" s="75"/>
      <c r="O1167" s="75"/>
      <c r="P1167" s="86"/>
    </row>
    <row r="1168" spans="14:16" ht="18" customHeight="1" x14ac:dyDescent="0.2">
      <c r="N1168" s="75"/>
      <c r="O1168" s="75"/>
      <c r="P1168" s="86"/>
    </row>
    <row r="1169" spans="14:16" ht="18" customHeight="1" x14ac:dyDescent="0.2">
      <c r="N1169" s="75"/>
      <c r="O1169" s="75"/>
      <c r="P1169" s="86"/>
    </row>
    <row r="1170" spans="14:16" ht="18" customHeight="1" x14ac:dyDescent="0.2">
      <c r="N1170" s="75"/>
      <c r="O1170" s="75"/>
      <c r="P1170" s="86"/>
    </row>
    <row r="1171" spans="14:16" ht="18" customHeight="1" x14ac:dyDescent="0.2">
      <c r="N1171" s="75"/>
      <c r="O1171" s="75"/>
      <c r="P1171" s="86"/>
    </row>
    <row r="1172" spans="14:16" ht="18" customHeight="1" x14ac:dyDescent="0.2">
      <c r="N1172" s="75"/>
      <c r="O1172" s="75"/>
      <c r="P1172" s="86"/>
    </row>
    <row r="1173" spans="14:16" ht="18" customHeight="1" x14ac:dyDescent="0.2">
      <c r="N1173" s="75"/>
      <c r="O1173" s="75"/>
      <c r="P1173" s="86"/>
    </row>
    <row r="1174" spans="14:16" ht="18" customHeight="1" x14ac:dyDescent="0.2">
      <c r="N1174" s="75"/>
      <c r="O1174" s="75"/>
      <c r="P1174" s="86"/>
    </row>
    <row r="1175" spans="14:16" ht="18" customHeight="1" x14ac:dyDescent="0.2">
      <c r="N1175" s="75"/>
      <c r="O1175" s="75"/>
      <c r="P1175" s="86"/>
    </row>
    <row r="1176" spans="14:16" ht="18" customHeight="1" x14ac:dyDescent="0.2">
      <c r="N1176" s="75"/>
      <c r="O1176" s="75"/>
      <c r="P1176" s="86"/>
    </row>
    <row r="1177" spans="14:16" ht="18" customHeight="1" x14ac:dyDescent="0.2">
      <c r="N1177" s="75"/>
      <c r="O1177" s="75"/>
      <c r="P1177" s="86"/>
    </row>
    <row r="1178" spans="14:16" ht="18" customHeight="1" x14ac:dyDescent="0.2">
      <c r="N1178" s="75"/>
      <c r="O1178" s="75"/>
      <c r="P1178" s="86"/>
    </row>
    <row r="1179" spans="14:16" ht="18" customHeight="1" x14ac:dyDescent="0.2">
      <c r="N1179" s="75"/>
      <c r="O1179" s="75"/>
      <c r="P1179" s="86"/>
    </row>
    <row r="1180" spans="14:16" ht="18" customHeight="1" x14ac:dyDescent="0.2">
      <c r="N1180" s="75"/>
      <c r="O1180" s="75"/>
      <c r="P1180" s="86"/>
    </row>
    <row r="1181" spans="14:16" ht="18" customHeight="1" x14ac:dyDescent="0.2">
      <c r="N1181" s="75"/>
      <c r="O1181" s="75"/>
      <c r="P1181" s="86"/>
    </row>
    <row r="1182" spans="14:16" ht="18" customHeight="1" x14ac:dyDescent="0.2">
      <c r="N1182" s="75"/>
      <c r="O1182" s="75"/>
      <c r="P1182" s="86"/>
    </row>
    <row r="1183" spans="14:16" ht="18" customHeight="1" x14ac:dyDescent="0.2">
      <c r="N1183" s="75"/>
      <c r="O1183" s="75"/>
      <c r="P1183" s="86"/>
    </row>
    <row r="1184" spans="14:16" ht="18" customHeight="1" x14ac:dyDescent="0.2">
      <c r="N1184" s="75"/>
      <c r="O1184" s="75"/>
      <c r="P1184" s="86"/>
    </row>
    <row r="1185" spans="14:16" ht="18" customHeight="1" x14ac:dyDescent="0.2">
      <c r="N1185" s="75"/>
      <c r="O1185" s="75"/>
      <c r="P1185" s="86"/>
    </row>
    <row r="1186" spans="14:16" ht="18" customHeight="1" x14ac:dyDescent="0.2">
      <c r="N1186" s="75"/>
      <c r="O1186" s="75"/>
      <c r="P1186" s="86"/>
    </row>
    <row r="1187" spans="14:16" ht="18" customHeight="1" x14ac:dyDescent="0.2">
      <c r="N1187" s="75"/>
      <c r="O1187" s="75"/>
      <c r="P1187" s="86"/>
    </row>
    <row r="1188" spans="14:16" ht="18" customHeight="1" x14ac:dyDescent="0.2">
      <c r="N1188" s="75"/>
      <c r="O1188" s="75"/>
      <c r="P1188" s="86"/>
    </row>
    <row r="1189" spans="14:16" ht="18" customHeight="1" x14ac:dyDescent="0.2">
      <c r="N1189" s="75"/>
      <c r="O1189" s="75"/>
      <c r="P1189" s="86"/>
    </row>
    <row r="1190" spans="14:16" ht="18" customHeight="1" x14ac:dyDescent="0.2">
      <c r="N1190" s="75"/>
      <c r="O1190" s="75"/>
      <c r="P1190" s="86"/>
    </row>
    <row r="1191" spans="14:16" ht="18" customHeight="1" x14ac:dyDescent="0.2">
      <c r="N1191" s="75"/>
      <c r="O1191" s="75"/>
      <c r="P1191" s="86"/>
    </row>
    <row r="1192" spans="14:16" ht="18" customHeight="1" x14ac:dyDescent="0.2">
      <c r="N1192" s="75"/>
      <c r="O1192" s="75"/>
      <c r="P1192" s="86"/>
    </row>
    <row r="1193" spans="14:16" ht="18" customHeight="1" x14ac:dyDescent="0.2">
      <c r="N1193" s="75"/>
      <c r="O1193" s="75"/>
      <c r="P1193" s="86"/>
    </row>
    <row r="1194" spans="14:16" ht="18" customHeight="1" x14ac:dyDescent="0.2">
      <c r="N1194" s="75"/>
      <c r="O1194" s="75"/>
      <c r="P1194" s="86"/>
    </row>
    <row r="1195" spans="14:16" ht="18" customHeight="1" x14ac:dyDescent="0.2">
      <c r="N1195" s="75"/>
      <c r="O1195" s="75"/>
      <c r="P1195" s="86"/>
    </row>
    <row r="1196" spans="14:16" ht="18" customHeight="1" x14ac:dyDescent="0.2">
      <c r="N1196" s="75"/>
      <c r="O1196" s="75"/>
      <c r="P1196" s="86"/>
    </row>
    <row r="1197" spans="14:16" ht="18" customHeight="1" x14ac:dyDescent="0.2">
      <c r="N1197" s="75"/>
      <c r="O1197" s="75"/>
      <c r="P1197" s="86"/>
    </row>
    <row r="1198" spans="14:16" ht="18" customHeight="1" x14ac:dyDescent="0.2">
      <c r="N1198" s="75"/>
      <c r="O1198" s="75"/>
      <c r="P1198" s="86"/>
    </row>
    <row r="1199" spans="14:16" ht="18" customHeight="1" x14ac:dyDescent="0.2">
      <c r="N1199" s="75"/>
      <c r="O1199" s="75"/>
      <c r="P1199" s="86"/>
    </row>
    <row r="1200" spans="14:16" ht="18" customHeight="1" x14ac:dyDescent="0.2">
      <c r="N1200" s="75"/>
      <c r="O1200" s="75"/>
      <c r="P1200" s="86"/>
    </row>
    <row r="1201" spans="14:16" ht="18" customHeight="1" x14ac:dyDescent="0.2">
      <c r="N1201" s="75"/>
      <c r="O1201" s="75"/>
      <c r="P1201" s="86"/>
    </row>
    <row r="1202" spans="14:16" ht="18" customHeight="1" x14ac:dyDescent="0.2">
      <c r="N1202" s="75"/>
      <c r="O1202" s="75"/>
      <c r="P1202" s="86"/>
    </row>
    <row r="1203" spans="14:16" ht="18" customHeight="1" x14ac:dyDescent="0.2">
      <c r="N1203" s="75"/>
      <c r="O1203" s="75"/>
      <c r="P1203" s="86"/>
    </row>
    <row r="1204" spans="14:16" ht="18" customHeight="1" x14ac:dyDescent="0.2">
      <c r="N1204" s="75"/>
      <c r="O1204" s="75"/>
      <c r="P1204" s="86"/>
    </row>
    <row r="1205" spans="14:16" ht="18" customHeight="1" x14ac:dyDescent="0.2">
      <c r="N1205" s="75"/>
      <c r="O1205" s="75"/>
      <c r="P1205" s="86"/>
    </row>
    <row r="1206" spans="14:16" ht="18" customHeight="1" x14ac:dyDescent="0.2">
      <c r="N1206" s="75"/>
      <c r="O1206" s="75"/>
      <c r="P1206" s="86"/>
    </row>
    <row r="1207" spans="14:16" ht="18" customHeight="1" x14ac:dyDescent="0.2">
      <c r="N1207" s="75"/>
      <c r="O1207" s="75"/>
      <c r="P1207" s="86"/>
    </row>
    <row r="1208" spans="14:16" ht="18" customHeight="1" x14ac:dyDescent="0.2">
      <c r="N1208" s="75"/>
      <c r="O1208" s="75"/>
      <c r="P1208" s="86"/>
    </row>
    <row r="1209" spans="14:16" ht="18" customHeight="1" x14ac:dyDescent="0.2">
      <c r="N1209" s="75"/>
      <c r="O1209" s="75"/>
      <c r="P1209" s="86"/>
    </row>
    <row r="1210" spans="14:16" ht="18" customHeight="1" x14ac:dyDescent="0.2">
      <c r="N1210" s="75"/>
      <c r="O1210" s="75"/>
      <c r="P1210" s="86"/>
    </row>
    <row r="1211" spans="14:16" ht="18" customHeight="1" x14ac:dyDescent="0.2">
      <c r="N1211" s="75"/>
      <c r="O1211" s="75"/>
      <c r="P1211" s="86"/>
    </row>
    <row r="1212" spans="14:16" ht="18" customHeight="1" x14ac:dyDescent="0.2">
      <c r="N1212" s="75"/>
      <c r="O1212" s="75"/>
      <c r="P1212" s="86"/>
    </row>
    <row r="1213" spans="14:16" ht="18" customHeight="1" x14ac:dyDescent="0.2">
      <c r="N1213" s="75"/>
      <c r="O1213" s="75"/>
      <c r="P1213" s="86"/>
    </row>
    <row r="1214" spans="14:16" ht="18" customHeight="1" x14ac:dyDescent="0.2">
      <c r="N1214" s="75"/>
      <c r="O1214" s="75"/>
      <c r="P1214" s="86"/>
    </row>
    <row r="1215" spans="14:16" ht="18" customHeight="1" x14ac:dyDescent="0.2">
      <c r="N1215" s="75"/>
      <c r="O1215" s="75"/>
      <c r="P1215" s="86"/>
    </row>
    <row r="1216" spans="14:16" ht="18" customHeight="1" x14ac:dyDescent="0.2">
      <c r="N1216" s="75"/>
      <c r="O1216" s="75"/>
      <c r="P1216" s="86"/>
    </row>
    <row r="1217" spans="14:16" ht="18" customHeight="1" x14ac:dyDescent="0.2">
      <c r="N1217" s="75"/>
      <c r="O1217" s="75"/>
      <c r="P1217" s="86"/>
    </row>
    <row r="1218" spans="14:16" ht="18" customHeight="1" x14ac:dyDescent="0.2">
      <c r="N1218" s="75"/>
      <c r="O1218" s="75"/>
      <c r="P1218" s="86"/>
    </row>
    <row r="1219" spans="14:16" ht="18" customHeight="1" x14ac:dyDescent="0.2">
      <c r="N1219" s="75"/>
      <c r="O1219" s="75"/>
      <c r="P1219" s="86"/>
    </row>
    <row r="1220" spans="14:16" ht="18" customHeight="1" x14ac:dyDescent="0.2">
      <c r="N1220" s="75"/>
      <c r="O1220" s="75"/>
      <c r="P1220" s="86"/>
    </row>
    <row r="1221" spans="14:16" ht="18" customHeight="1" x14ac:dyDescent="0.2">
      <c r="N1221" s="75"/>
      <c r="O1221" s="75"/>
      <c r="P1221" s="86"/>
    </row>
    <row r="1222" spans="14:16" ht="18" customHeight="1" x14ac:dyDescent="0.2">
      <c r="N1222" s="75"/>
      <c r="O1222" s="75"/>
      <c r="P1222" s="86"/>
    </row>
    <row r="1223" spans="14:16" ht="18" customHeight="1" x14ac:dyDescent="0.2">
      <c r="N1223" s="75"/>
      <c r="O1223" s="75"/>
      <c r="P1223" s="86"/>
    </row>
    <row r="1224" spans="14:16" ht="18" customHeight="1" x14ac:dyDescent="0.2">
      <c r="N1224" s="75"/>
      <c r="O1224" s="75"/>
      <c r="P1224" s="86"/>
    </row>
    <row r="1225" spans="14:16" ht="18" customHeight="1" x14ac:dyDescent="0.2">
      <c r="N1225" s="75"/>
      <c r="O1225" s="75"/>
      <c r="P1225" s="86"/>
    </row>
    <row r="1226" spans="14:16" ht="18" customHeight="1" x14ac:dyDescent="0.2">
      <c r="N1226" s="75"/>
      <c r="O1226" s="75"/>
      <c r="P1226" s="86"/>
    </row>
    <row r="1227" spans="14:16" ht="18" customHeight="1" x14ac:dyDescent="0.2">
      <c r="N1227" s="75"/>
      <c r="O1227" s="75"/>
      <c r="P1227" s="86"/>
    </row>
    <row r="1228" spans="14:16" ht="18" customHeight="1" x14ac:dyDescent="0.2">
      <c r="N1228" s="75"/>
      <c r="O1228" s="75"/>
      <c r="P1228" s="86"/>
    </row>
    <row r="1229" spans="14:16" ht="18" customHeight="1" x14ac:dyDescent="0.2">
      <c r="N1229" s="75"/>
      <c r="O1229" s="75"/>
      <c r="P1229" s="86"/>
    </row>
    <row r="1230" spans="14:16" ht="18" customHeight="1" x14ac:dyDescent="0.2">
      <c r="N1230" s="75"/>
      <c r="O1230" s="75"/>
      <c r="P1230" s="86"/>
    </row>
    <row r="1231" spans="14:16" ht="18" customHeight="1" x14ac:dyDescent="0.2">
      <c r="N1231" s="75"/>
      <c r="O1231" s="75"/>
      <c r="P1231" s="86"/>
    </row>
    <row r="1232" spans="14:16" ht="18" customHeight="1" x14ac:dyDescent="0.2">
      <c r="N1232" s="75"/>
      <c r="O1232" s="75"/>
      <c r="P1232" s="86"/>
    </row>
    <row r="1233" spans="14:16" ht="18" customHeight="1" x14ac:dyDescent="0.2">
      <c r="N1233" s="75"/>
      <c r="O1233" s="75"/>
      <c r="P1233" s="86"/>
    </row>
    <row r="1234" spans="14:16" ht="18" customHeight="1" x14ac:dyDescent="0.2">
      <c r="N1234" s="75"/>
      <c r="O1234" s="75"/>
      <c r="P1234" s="86"/>
    </row>
    <row r="1235" spans="14:16" ht="18" customHeight="1" x14ac:dyDescent="0.2">
      <c r="N1235" s="75"/>
      <c r="O1235" s="75"/>
      <c r="P1235" s="86"/>
    </row>
    <row r="1236" spans="14:16" ht="18" customHeight="1" x14ac:dyDescent="0.2">
      <c r="N1236" s="75"/>
      <c r="O1236" s="75"/>
      <c r="P1236" s="86"/>
    </row>
    <row r="1237" spans="14:16" ht="18" customHeight="1" x14ac:dyDescent="0.2">
      <c r="N1237" s="75"/>
      <c r="O1237" s="75"/>
      <c r="P1237" s="86"/>
    </row>
    <row r="1238" spans="14:16" ht="18" customHeight="1" x14ac:dyDescent="0.2">
      <c r="N1238" s="75"/>
      <c r="O1238" s="75"/>
      <c r="P1238" s="86"/>
    </row>
    <row r="1239" spans="14:16" ht="18" customHeight="1" x14ac:dyDescent="0.2">
      <c r="N1239" s="75"/>
      <c r="O1239" s="75"/>
      <c r="P1239" s="86"/>
    </row>
    <row r="1240" spans="14:16" ht="18" customHeight="1" x14ac:dyDescent="0.2">
      <c r="N1240" s="75"/>
      <c r="O1240" s="75"/>
      <c r="P1240" s="86"/>
    </row>
    <row r="1241" spans="14:16" ht="18" customHeight="1" x14ac:dyDescent="0.2">
      <c r="N1241" s="75"/>
      <c r="O1241" s="75"/>
      <c r="P1241" s="86"/>
    </row>
    <row r="1242" spans="14:16" ht="18" customHeight="1" x14ac:dyDescent="0.2">
      <c r="N1242" s="75"/>
      <c r="O1242" s="75"/>
      <c r="P1242" s="86"/>
    </row>
    <row r="1243" spans="14:16" ht="18" customHeight="1" x14ac:dyDescent="0.2">
      <c r="N1243" s="75"/>
      <c r="O1243" s="75"/>
      <c r="P1243" s="86"/>
    </row>
    <row r="1244" spans="14:16" ht="18" customHeight="1" x14ac:dyDescent="0.2">
      <c r="N1244" s="75"/>
      <c r="O1244" s="75"/>
      <c r="P1244" s="86"/>
    </row>
    <row r="1245" spans="14:16" ht="18" customHeight="1" x14ac:dyDescent="0.2">
      <c r="N1245" s="75"/>
      <c r="O1245" s="75"/>
      <c r="P1245" s="86"/>
    </row>
    <row r="1246" spans="14:16" ht="18" customHeight="1" x14ac:dyDescent="0.2">
      <c r="N1246" s="75"/>
      <c r="O1246" s="75"/>
      <c r="P1246" s="86"/>
    </row>
    <row r="1247" spans="14:16" ht="18" customHeight="1" x14ac:dyDescent="0.2">
      <c r="N1247" s="75"/>
      <c r="O1247" s="75"/>
      <c r="P1247" s="86"/>
    </row>
    <row r="1248" spans="14:16" ht="18" customHeight="1" x14ac:dyDescent="0.2">
      <c r="N1248" s="75"/>
      <c r="O1248" s="75"/>
      <c r="P1248" s="86"/>
    </row>
    <row r="1249" spans="14:16" ht="18" customHeight="1" x14ac:dyDescent="0.2">
      <c r="N1249" s="75"/>
      <c r="O1249" s="75"/>
      <c r="P1249" s="86"/>
    </row>
    <row r="1250" spans="14:16" ht="18" customHeight="1" x14ac:dyDescent="0.2">
      <c r="N1250" s="75"/>
      <c r="O1250" s="75"/>
      <c r="P1250" s="86"/>
    </row>
    <row r="1251" spans="14:16" ht="18" customHeight="1" x14ac:dyDescent="0.2">
      <c r="N1251" s="75"/>
      <c r="O1251" s="75"/>
      <c r="P1251" s="86"/>
    </row>
    <row r="1252" spans="14:16" ht="18" customHeight="1" x14ac:dyDescent="0.2">
      <c r="N1252" s="75"/>
      <c r="O1252" s="75"/>
      <c r="P1252" s="86"/>
    </row>
    <row r="1253" spans="14:16" ht="18" customHeight="1" x14ac:dyDescent="0.2">
      <c r="N1253" s="75"/>
      <c r="O1253" s="75"/>
      <c r="P1253" s="86"/>
    </row>
    <row r="1254" spans="14:16" ht="18" customHeight="1" x14ac:dyDescent="0.2">
      <c r="N1254" s="75"/>
      <c r="O1254" s="75"/>
      <c r="P1254" s="86"/>
    </row>
    <row r="1255" spans="14:16" ht="18" customHeight="1" x14ac:dyDescent="0.2">
      <c r="N1255" s="75"/>
      <c r="O1255" s="75"/>
      <c r="P1255" s="86"/>
    </row>
    <row r="1256" spans="14:16" ht="18" customHeight="1" x14ac:dyDescent="0.2">
      <c r="N1256" s="75"/>
      <c r="O1256" s="75"/>
      <c r="P1256" s="86"/>
    </row>
    <row r="1257" spans="14:16" ht="18" customHeight="1" x14ac:dyDescent="0.2">
      <c r="N1257" s="75"/>
      <c r="O1257" s="75"/>
      <c r="P1257" s="86"/>
    </row>
    <row r="1258" spans="14:16" ht="18" customHeight="1" x14ac:dyDescent="0.2">
      <c r="N1258" s="75"/>
      <c r="O1258" s="75"/>
      <c r="P1258" s="86"/>
    </row>
    <row r="1259" spans="14:16" ht="18" customHeight="1" x14ac:dyDescent="0.2">
      <c r="N1259" s="75"/>
      <c r="O1259" s="75"/>
      <c r="P1259" s="86"/>
    </row>
    <row r="1260" spans="14:16" ht="18" customHeight="1" x14ac:dyDescent="0.2">
      <c r="N1260" s="75"/>
      <c r="O1260" s="75"/>
      <c r="P1260" s="86"/>
    </row>
    <row r="1261" spans="14:16" ht="18" customHeight="1" x14ac:dyDescent="0.2">
      <c r="N1261" s="75"/>
      <c r="O1261" s="75"/>
      <c r="P1261" s="86"/>
    </row>
    <row r="1262" spans="14:16" ht="18" customHeight="1" x14ac:dyDescent="0.2">
      <c r="N1262" s="75"/>
      <c r="O1262" s="75"/>
      <c r="P1262" s="86"/>
    </row>
    <row r="1263" spans="14:16" ht="18" customHeight="1" x14ac:dyDescent="0.2">
      <c r="N1263" s="75"/>
      <c r="O1263" s="75"/>
      <c r="P1263" s="86"/>
    </row>
    <row r="1264" spans="14:16" ht="18" customHeight="1" x14ac:dyDescent="0.2">
      <c r="N1264" s="75"/>
      <c r="O1264" s="75"/>
      <c r="P1264" s="86"/>
    </row>
    <row r="1265" spans="14:16" ht="18" customHeight="1" x14ac:dyDescent="0.2">
      <c r="N1265" s="75"/>
      <c r="O1265" s="75"/>
      <c r="P1265" s="86"/>
    </row>
    <row r="1266" spans="14:16" ht="18" customHeight="1" x14ac:dyDescent="0.2">
      <c r="N1266" s="75"/>
      <c r="O1266" s="75"/>
      <c r="P1266" s="86"/>
    </row>
    <row r="1267" spans="14:16" ht="18" customHeight="1" x14ac:dyDescent="0.2">
      <c r="N1267" s="75"/>
      <c r="O1267" s="75"/>
      <c r="P1267" s="86"/>
    </row>
    <row r="1268" spans="14:16" ht="18" customHeight="1" x14ac:dyDescent="0.2">
      <c r="N1268" s="75"/>
      <c r="O1268" s="75"/>
      <c r="P1268" s="86"/>
    </row>
    <row r="1269" spans="14:16" ht="18" customHeight="1" x14ac:dyDescent="0.2">
      <c r="N1269" s="75"/>
      <c r="O1269" s="75"/>
      <c r="P1269" s="86"/>
    </row>
    <row r="1270" spans="14:16" ht="18" customHeight="1" x14ac:dyDescent="0.2">
      <c r="N1270" s="75"/>
      <c r="O1270" s="75"/>
      <c r="P1270" s="86"/>
    </row>
    <row r="1271" spans="14:16" ht="18" customHeight="1" x14ac:dyDescent="0.2">
      <c r="N1271" s="75"/>
      <c r="O1271" s="75"/>
      <c r="P1271" s="86"/>
    </row>
    <row r="1272" spans="14:16" ht="18" customHeight="1" x14ac:dyDescent="0.2">
      <c r="N1272" s="75"/>
      <c r="O1272" s="75"/>
      <c r="P1272" s="86"/>
    </row>
    <row r="1273" spans="14:16" ht="18" customHeight="1" x14ac:dyDescent="0.2">
      <c r="N1273" s="75"/>
      <c r="O1273" s="75"/>
      <c r="P1273" s="86"/>
    </row>
    <row r="1274" spans="14:16" ht="18" customHeight="1" x14ac:dyDescent="0.2">
      <c r="N1274" s="75"/>
      <c r="O1274" s="75"/>
      <c r="P1274" s="86"/>
    </row>
    <row r="1275" spans="14:16" ht="18" customHeight="1" x14ac:dyDescent="0.2">
      <c r="N1275" s="75"/>
      <c r="O1275" s="75"/>
      <c r="P1275" s="86"/>
    </row>
    <row r="1276" spans="14:16" ht="18" customHeight="1" x14ac:dyDescent="0.2">
      <c r="N1276" s="75"/>
      <c r="O1276" s="75"/>
      <c r="P1276" s="86"/>
    </row>
    <row r="1277" spans="14:16" ht="18" customHeight="1" x14ac:dyDescent="0.2">
      <c r="N1277" s="75"/>
      <c r="O1277" s="75"/>
      <c r="P1277" s="86"/>
    </row>
    <row r="1278" spans="14:16" ht="18" customHeight="1" x14ac:dyDescent="0.2">
      <c r="N1278" s="75"/>
      <c r="O1278" s="75"/>
      <c r="P1278" s="86"/>
    </row>
    <row r="1279" spans="14:16" ht="18" customHeight="1" x14ac:dyDescent="0.2">
      <c r="N1279" s="75"/>
      <c r="O1279" s="75"/>
      <c r="P1279" s="86"/>
    </row>
    <row r="1280" spans="14:16" ht="18" customHeight="1" x14ac:dyDescent="0.2">
      <c r="N1280" s="75"/>
      <c r="O1280" s="75"/>
      <c r="P1280" s="86"/>
    </row>
    <row r="1281" spans="14:16" ht="18" customHeight="1" x14ac:dyDescent="0.2">
      <c r="N1281" s="75"/>
      <c r="O1281" s="75"/>
      <c r="P1281" s="86"/>
    </row>
    <row r="1282" spans="14:16" ht="18" customHeight="1" x14ac:dyDescent="0.2">
      <c r="N1282" s="75"/>
      <c r="O1282" s="75"/>
      <c r="P1282" s="86"/>
    </row>
    <row r="1283" spans="14:16" ht="18" customHeight="1" x14ac:dyDescent="0.2">
      <c r="N1283" s="75"/>
      <c r="O1283" s="75"/>
      <c r="P1283" s="86"/>
    </row>
    <row r="1284" spans="14:16" ht="18" customHeight="1" x14ac:dyDescent="0.2">
      <c r="N1284" s="75"/>
      <c r="O1284" s="75"/>
      <c r="P1284" s="86"/>
    </row>
    <row r="1285" spans="14:16" ht="18" customHeight="1" x14ac:dyDescent="0.2">
      <c r="N1285" s="75"/>
      <c r="O1285" s="75"/>
      <c r="P1285" s="86"/>
    </row>
    <row r="1286" spans="14:16" ht="18" customHeight="1" x14ac:dyDescent="0.2">
      <c r="N1286" s="75"/>
      <c r="O1286" s="75"/>
      <c r="P1286" s="86"/>
    </row>
    <row r="1287" spans="14:16" ht="18" customHeight="1" x14ac:dyDescent="0.2">
      <c r="N1287" s="75"/>
      <c r="O1287" s="75"/>
      <c r="P1287" s="86"/>
    </row>
    <row r="1288" spans="14:16" ht="18" customHeight="1" x14ac:dyDescent="0.2">
      <c r="N1288" s="75"/>
      <c r="O1288" s="75"/>
      <c r="P1288" s="86"/>
    </row>
    <row r="1289" spans="14:16" ht="18" customHeight="1" x14ac:dyDescent="0.2">
      <c r="N1289" s="75"/>
      <c r="O1289" s="75"/>
      <c r="P1289" s="86"/>
    </row>
    <row r="1290" spans="14:16" ht="18" customHeight="1" x14ac:dyDescent="0.2">
      <c r="N1290" s="75"/>
      <c r="O1290" s="75"/>
      <c r="P1290" s="86"/>
    </row>
    <row r="1291" spans="14:16" ht="18" customHeight="1" x14ac:dyDescent="0.2">
      <c r="N1291" s="75"/>
      <c r="O1291" s="75"/>
      <c r="P1291" s="86"/>
    </row>
    <row r="1292" spans="14:16" ht="18" customHeight="1" x14ac:dyDescent="0.2">
      <c r="N1292" s="75"/>
      <c r="O1292" s="75"/>
      <c r="P1292" s="86"/>
    </row>
    <row r="1293" spans="14:16" ht="18" customHeight="1" x14ac:dyDescent="0.2">
      <c r="N1293" s="75"/>
      <c r="O1293" s="75"/>
      <c r="P1293" s="86"/>
    </row>
    <row r="1294" spans="14:16" ht="18" customHeight="1" x14ac:dyDescent="0.2">
      <c r="N1294" s="75"/>
      <c r="O1294" s="75"/>
      <c r="P1294" s="86"/>
    </row>
    <row r="1295" spans="14:16" ht="18" customHeight="1" x14ac:dyDescent="0.2">
      <c r="N1295" s="75"/>
      <c r="O1295" s="75"/>
      <c r="P1295" s="86"/>
    </row>
    <row r="1296" spans="14:16" ht="18" customHeight="1" x14ac:dyDescent="0.2">
      <c r="N1296" s="75"/>
      <c r="O1296" s="75"/>
      <c r="P1296" s="86"/>
    </row>
    <row r="1297" spans="14:16" ht="18" customHeight="1" x14ac:dyDescent="0.2">
      <c r="N1297" s="75"/>
      <c r="O1297" s="75"/>
      <c r="P1297" s="86"/>
    </row>
    <row r="1298" spans="14:16" ht="18" customHeight="1" x14ac:dyDescent="0.2">
      <c r="N1298" s="75"/>
      <c r="O1298" s="75"/>
      <c r="P1298" s="86"/>
    </row>
    <row r="1299" spans="14:16" ht="18" customHeight="1" x14ac:dyDescent="0.2">
      <c r="N1299" s="75"/>
      <c r="O1299" s="75"/>
      <c r="P1299" s="86"/>
    </row>
    <row r="1300" spans="14:16" ht="18" customHeight="1" x14ac:dyDescent="0.2">
      <c r="N1300" s="75"/>
      <c r="O1300" s="75"/>
      <c r="P1300" s="86"/>
    </row>
    <row r="1301" spans="14:16" ht="18" customHeight="1" x14ac:dyDescent="0.2">
      <c r="N1301" s="75"/>
      <c r="O1301" s="75"/>
      <c r="P1301" s="86"/>
    </row>
    <row r="1302" spans="14:16" ht="18" customHeight="1" x14ac:dyDescent="0.2">
      <c r="N1302" s="75"/>
      <c r="O1302" s="75"/>
      <c r="P1302" s="86"/>
    </row>
    <row r="1303" spans="14:16" ht="18" customHeight="1" x14ac:dyDescent="0.2">
      <c r="N1303" s="75"/>
      <c r="O1303" s="75"/>
      <c r="P1303" s="86"/>
    </row>
    <row r="1304" spans="14:16" ht="18" customHeight="1" x14ac:dyDescent="0.2">
      <c r="N1304" s="75"/>
      <c r="O1304" s="75"/>
      <c r="P1304" s="86"/>
    </row>
    <row r="1305" spans="14:16" ht="18" customHeight="1" x14ac:dyDescent="0.2">
      <c r="N1305" s="75"/>
      <c r="O1305" s="75"/>
      <c r="P1305" s="86"/>
    </row>
    <row r="1306" spans="14:16" ht="18" customHeight="1" x14ac:dyDescent="0.2">
      <c r="N1306" s="75"/>
      <c r="O1306" s="75"/>
      <c r="P1306" s="86"/>
    </row>
    <row r="1307" spans="14:16" ht="18" customHeight="1" x14ac:dyDescent="0.2">
      <c r="N1307" s="75"/>
      <c r="O1307" s="75"/>
      <c r="P1307" s="86"/>
    </row>
    <row r="1308" spans="14:16" ht="18" customHeight="1" x14ac:dyDescent="0.2">
      <c r="N1308" s="75"/>
      <c r="O1308" s="75"/>
      <c r="P1308" s="86"/>
    </row>
    <row r="1309" spans="14:16" ht="18" customHeight="1" x14ac:dyDescent="0.2">
      <c r="N1309" s="75"/>
      <c r="O1309" s="75"/>
      <c r="P1309" s="86"/>
    </row>
    <row r="1310" spans="14:16" ht="18" customHeight="1" x14ac:dyDescent="0.2">
      <c r="N1310" s="75"/>
      <c r="O1310" s="75"/>
      <c r="P1310" s="86"/>
    </row>
    <row r="1311" spans="14:16" ht="18" customHeight="1" x14ac:dyDescent="0.2">
      <c r="N1311" s="75"/>
      <c r="O1311" s="75"/>
      <c r="P1311" s="86"/>
    </row>
    <row r="1312" spans="14:16" ht="18" customHeight="1" x14ac:dyDescent="0.2">
      <c r="N1312" s="75"/>
      <c r="O1312" s="75"/>
      <c r="P1312" s="86"/>
    </row>
    <row r="1313" spans="14:16" ht="18" customHeight="1" x14ac:dyDescent="0.2">
      <c r="N1313" s="75"/>
      <c r="O1313" s="75"/>
      <c r="P1313" s="86"/>
    </row>
    <row r="1314" spans="14:16" ht="18" customHeight="1" x14ac:dyDescent="0.2">
      <c r="N1314" s="75"/>
      <c r="O1314" s="75"/>
      <c r="P1314" s="86"/>
    </row>
    <row r="1315" spans="14:16" ht="18" customHeight="1" x14ac:dyDescent="0.2">
      <c r="N1315" s="75"/>
      <c r="O1315" s="75"/>
      <c r="P1315" s="86"/>
    </row>
    <row r="1316" spans="14:16" ht="18" customHeight="1" x14ac:dyDescent="0.2">
      <c r="N1316" s="75"/>
      <c r="O1316" s="75"/>
      <c r="P1316" s="86"/>
    </row>
    <row r="1317" spans="14:16" ht="18" customHeight="1" x14ac:dyDescent="0.2">
      <c r="N1317" s="75"/>
      <c r="O1317" s="75"/>
      <c r="P1317" s="86"/>
    </row>
    <row r="1318" spans="14:16" ht="18" customHeight="1" x14ac:dyDescent="0.2">
      <c r="N1318" s="75"/>
      <c r="O1318" s="75"/>
      <c r="P1318" s="86"/>
    </row>
    <row r="1319" spans="14:16" ht="18" customHeight="1" x14ac:dyDescent="0.2">
      <c r="N1319" s="75"/>
      <c r="O1319" s="75"/>
      <c r="P1319" s="86"/>
    </row>
    <row r="1320" spans="14:16" ht="18" customHeight="1" x14ac:dyDescent="0.2">
      <c r="N1320" s="75"/>
      <c r="O1320" s="75"/>
      <c r="P1320" s="86"/>
    </row>
    <row r="1321" spans="14:16" ht="18" customHeight="1" x14ac:dyDescent="0.2">
      <c r="N1321" s="75"/>
      <c r="O1321" s="75"/>
      <c r="P1321" s="86"/>
    </row>
    <row r="1322" spans="14:16" ht="18" customHeight="1" x14ac:dyDescent="0.2">
      <c r="N1322" s="75"/>
      <c r="O1322" s="75"/>
      <c r="P1322" s="86"/>
    </row>
    <row r="1323" spans="14:16" ht="18" customHeight="1" x14ac:dyDescent="0.2">
      <c r="N1323" s="75"/>
      <c r="O1323" s="75"/>
      <c r="P1323" s="86"/>
    </row>
    <row r="1324" spans="14:16" ht="18" customHeight="1" x14ac:dyDescent="0.2">
      <c r="N1324" s="75"/>
      <c r="O1324" s="75"/>
      <c r="P1324" s="86"/>
    </row>
    <row r="1325" spans="14:16" ht="18" customHeight="1" x14ac:dyDescent="0.2">
      <c r="N1325" s="75"/>
      <c r="O1325" s="75"/>
      <c r="P1325" s="86"/>
    </row>
    <row r="1326" spans="14:16" ht="18" customHeight="1" x14ac:dyDescent="0.2">
      <c r="N1326" s="75"/>
      <c r="O1326" s="75"/>
      <c r="P1326" s="86"/>
    </row>
    <row r="1327" spans="14:16" ht="18" customHeight="1" x14ac:dyDescent="0.2">
      <c r="N1327" s="75"/>
      <c r="O1327" s="75"/>
      <c r="P1327" s="86"/>
    </row>
    <row r="1328" spans="14:16" ht="18" customHeight="1" x14ac:dyDescent="0.2">
      <c r="N1328" s="75"/>
      <c r="O1328" s="75"/>
      <c r="P1328" s="86"/>
    </row>
    <row r="1329" spans="14:16" ht="18" customHeight="1" x14ac:dyDescent="0.2">
      <c r="N1329" s="75"/>
      <c r="O1329" s="75"/>
      <c r="P1329" s="86"/>
    </row>
    <row r="1330" spans="14:16" ht="18" customHeight="1" x14ac:dyDescent="0.2">
      <c r="N1330" s="75"/>
      <c r="O1330" s="75"/>
      <c r="P1330" s="86"/>
    </row>
    <row r="1331" spans="14:16" ht="18" customHeight="1" x14ac:dyDescent="0.2">
      <c r="N1331" s="75"/>
      <c r="O1331" s="75"/>
      <c r="P1331" s="86"/>
    </row>
    <row r="1332" spans="14:16" ht="18" customHeight="1" x14ac:dyDescent="0.2">
      <c r="N1332" s="75"/>
      <c r="O1332" s="75"/>
      <c r="P1332" s="86"/>
    </row>
    <row r="1333" spans="14:16" ht="18" customHeight="1" x14ac:dyDescent="0.2">
      <c r="N1333" s="75"/>
      <c r="O1333" s="75"/>
      <c r="P1333" s="86"/>
    </row>
    <row r="1334" spans="14:16" ht="18" customHeight="1" x14ac:dyDescent="0.2">
      <c r="N1334" s="75"/>
      <c r="O1334" s="75"/>
      <c r="P1334" s="86"/>
    </row>
    <row r="1335" spans="14:16" ht="18" customHeight="1" x14ac:dyDescent="0.2">
      <c r="N1335" s="75"/>
      <c r="O1335" s="75"/>
      <c r="P1335" s="86"/>
    </row>
    <row r="1336" spans="14:16" ht="18" customHeight="1" x14ac:dyDescent="0.2">
      <c r="N1336" s="75"/>
      <c r="O1336" s="75"/>
      <c r="P1336" s="86"/>
    </row>
    <row r="1337" spans="14:16" ht="18" customHeight="1" x14ac:dyDescent="0.2">
      <c r="N1337" s="75"/>
      <c r="O1337" s="75"/>
      <c r="P1337" s="86"/>
    </row>
    <row r="1338" spans="14:16" ht="18" customHeight="1" x14ac:dyDescent="0.2">
      <c r="N1338" s="75"/>
      <c r="O1338" s="75"/>
      <c r="P1338" s="86"/>
    </row>
    <row r="1339" spans="14:16" ht="18" customHeight="1" x14ac:dyDescent="0.2">
      <c r="N1339" s="75"/>
      <c r="O1339" s="75"/>
      <c r="P1339" s="86"/>
    </row>
    <row r="1340" spans="14:16" ht="18" customHeight="1" x14ac:dyDescent="0.2">
      <c r="N1340" s="75"/>
      <c r="O1340" s="75"/>
      <c r="P1340" s="86"/>
    </row>
    <row r="1341" spans="14:16" ht="18" customHeight="1" x14ac:dyDescent="0.2">
      <c r="N1341" s="75"/>
      <c r="O1341" s="75"/>
      <c r="P1341" s="86"/>
    </row>
    <row r="1342" spans="14:16" ht="18" customHeight="1" x14ac:dyDescent="0.2">
      <c r="N1342" s="75"/>
      <c r="O1342" s="75"/>
      <c r="P1342" s="86"/>
    </row>
    <row r="1343" spans="14:16" ht="18" customHeight="1" x14ac:dyDescent="0.2">
      <c r="N1343" s="75"/>
      <c r="O1343" s="75"/>
      <c r="P1343" s="86"/>
    </row>
    <row r="1344" spans="14:16" ht="18" customHeight="1" x14ac:dyDescent="0.2">
      <c r="N1344" s="75"/>
      <c r="O1344" s="75"/>
      <c r="P1344" s="86"/>
    </row>
    <row r="1345" spans="14:16" ht="18" customHeight="1" x14ac:dyDescent="0.2">
      <c r="N1345" s="75"/>
      <c r="O1345" s="75"/>
      <c r="P1345" s="86"/>
    </row>
    <row r="1346" spans="14:16" ht="18" customHeight="1" x14ac:dyDescent="0.2">
      <c r="N1346" s="75"/>
      <c r="O1346" s="75"/>
      <c r="P1346" s="86"/>
    </row>
    <row r="1347" spans="14:16" ht="18" customHeight="1" x14ac:dyDescent="0.2">
      <c r="N1347" s="75"/>
      <c r="O1347" s="75"/>
      <c r="P1347" s="86"/>
    </row>
    <row r="1348" spans="14:16" ht="18" customHeight="1" x14ac:dyDescent="0.2">
      <c r="N1348" s="75"/>
      <c r="O1348" s="75"/>
      <c r="P1348" s="86"/>
    </row>
    <row r="1349" spans="14:16" ht="18" customHeight="1" x14ac:dyDescent="0.2">
      <c r="N1349" s="75"/>
      <c r="O1349" s="75"/>
      <c r="P1349" s="86"/>
    </row>
    <row r="1350" spans="14:16" ht="18" customHeight="1" x14ac:dyDescent="0.2">
      <c r="N1350" s="75"/>
      <c r="O1350" s="75"/>
      <c r="P1350" s="86"/>
    </row>
    <row r="1351" spans="14:16" ht="18" customHeight="1" x14ac:dyDescent="0.2">
      <c r="N1351" s="75"/>
      <c r="O1351" s="75"/>
      <c r="P1351" s="86"/>
    </row>
    <row r="1352" spans="14:16" ht="18" customHeight="1" x14ac:dyDescent="0.2">
      <c r="N1352" s="75"/>
      <c r="O1352" s="75"/>
      <c r="P1352" s="86"/>
    </row>
    <row r="1353" spans="14:16" ht="18" customHeight="1" x14ac:dyDescent="0.2">
      <c r="N1353" s="75"/>
      <c r="O1353" s="75"/>
      <c r="P1353" s="86"/>
    </row>
    <row r="1354" spans="14:16" ht="18" customHeight="1" x14ac:dyDescent="0.2">
      <c r="N1354" s="75"/>
      <c r="O1354" s="75"/>
      <c r="P1354" s="86"/>
    </row>
    <row r="1355" spans="14:16" ht="18" customHeight="1" x14ac:dyDescent="0.2">
      <c r="N1355" s="75"/>
      <c r="O1355" s="75"/>
      <c r="P1355" s="86"/>
    </row>
    <row r="1356" spans="14:16" ht="18" customHeight="1" x14ac:dyDescent="0.2">
      <c r="N1356" s="75"/>
      <c r="O1356" s="75"/>
      <c r="P1356" s="86"/>
    </row>
    <row r="1357" spans="14:16" ht="18" customHeight="1" x14ac:dyDescent="0.2">
      <c r="N1357" s="75"/>
      <c r="O1357" s="75"/>
      <c r="P1357" s="86"/>
    </row>
    <row r="1358" spans="14:16" ht="18" customHeight="1" x14ac:dyDescent="0.2">
      <c r="N1358" s="75"/>
      <c r="O1358" s="75"/>
      <c r="P1358" s="86"/>
    </row>
    <row r="1359" spans="14:16" ht="18" customHeight="1" x14ac:dyDescent="0.2">
      <c r="N1359" s="75"/>
      <c r="O1359" s="75"/>
      <c r="P1359" s="86"/>
    </row>
    <row r="1360" spans="14:16" ht="18" customHeight="1" x14ac:dyDescent="0.2">
      <c r="N1360" s="75"/>
      <c r="O1360" s="75"/>
      <c r="P1360" s="86"/>
    </row>
    <row r="1361" spans="14:16" ht="18" customHeight="1" x14ac:dyDescent="0.2">
      <c r="N1361" s="75"/>
      <c r="O1361" s="75"/>
      <c r="P1361" s="86"/>
    </row>
    <row r="1362" spans="14:16" ht="18" customHeight="1" x14ac:dyDescent="0.2">
      <c r="N1362" s="75"/>
      <c r="O1362" s="75"/>
      <c r="P1362" s="86"/>
    </row>
    <row r="1363" spans="14:16" ht="18" customHeight="1" x14ac:dyDescent="0.2">
      <c r="N1363" s="75"/>
      <c r="O1363" s="75"/>
      <c r="P1363" s="86"/>
    </row>
    <row r="1364" spans="14:16" ht="18" customHeight="1" x14ac:dyDescent="0.2">
      <c r="N1364" s="75"/>
      <c r="O1364" s="75"/>
      <c r="P1364" s="86"/>
    </row>
    <row r="1365" spans="14:16" ht="18" customHeight="1" x14ac:dyDescent="0.2">
      <c r="N1365" s="75"/>
      <c r="O1365" s="75"/>
      <c r="P1365" s="86"/>
    </row>
    <row r="1366" spans="14:16" ht="18" customHeight="1" x14ac:dyDescent="0.2">
      <c r="N1366" s="75"/>
      <c r="O1366" s="75"/>
      <c r="P1366" s="86"/>
    </row>
    <row r="1367" spans="14:16" ht="18" customHeight="1" x14ac:dyDescent="0.2">
      <c r="N1367" s="75"/>
      <c r="O1367" s="75"/>
      <c r="P1367" s="86"/>
    </row>
    <row r="1368" spans="14:16" ht="18" customHeight="1" x14ac:dyDescent="0.2">
      <c r="N1368" s="75"/>
      <c r="O1368" s="75"/>
      <c r="P1368" s="86"/>
    </row>
    <row r="1369" spans="14:16" ht="18" customHeight="1" x14ac:dyDescent="0.2">
      <c r="N1369" s="75"/>
      <c r="O1369" s="75"/>
      <c r="P1369" s="86"/>
    </row>
    <row r="1370" spans="14:16" ht="18" customHeight="1" x14ac:dyDescent="0.2">
      <c r="N1370" s="75"/>
      <c r="O1370" s="75"/>
      <c r="P1370" s="86"/>
    </row>
    <row r="1371" spans="14:16" ht="18" customHeight="1" x14ac:dyDescent="0.2">
      <c r="N1371" s="75"/>
      <c r="O1371" s="75"/>
      <c r="P1371" s="86"/>
    </row>
    <row r="1372" spans="14:16" ht="18" customHeight="1" x14ac:dyDescent="0.2">
      <c r="N1372" s="75"/>
      <c r="O1372" s="75"/>
      <c r="P1372" s="86"/>
    </row>
    <row r="1373" spans="14:16" ht="18" customHeight="1" x14ac:dyDescent="0.2">
      <c r="N1373" s="75"/>
      <c r="O1373" s="75"/>
      <c r="P1373" s="86"/>
    </row>
    <row r="1374" spans="14:16" ht="18" customHeight="1" x14ac:dyDescent="0.2">
      <c r="N1374" s="75"/>
      <c r="O1374" s="75"/>
      <c r="P1374" s="86"/>
    </row>
    <row r="1375" spans="14:16" ht="18" customHeight="1" x14ac:dyDescent="0.2">
      <c r="N1375" s="75"/>
      <c r="O1375" s="75"/>
      <c r="P1375" s="86"/>
    </row>
    <row r="1376" spans="14:16" ht="18" customHeight="1" x14ac:dyDescent="0.2">
      <c r="N1376" s="75"/>
      <c r="O1376" s="75"/>
      <c r="P1376" s="86"/>
    </row>
    <row r="1377" spans="14:16" ht="18" customHeight="1" x14ac:dyDescent="0.2">
      <c r="N1377" s="75"/>
      <c r="O1377" s="75"/>
      <c r="P1377" s="86"/>
    </row>
    <row r="1378" spans="14:16" ht="18" customHeight="1" x14ac:dyDescent="0.2">
      <c r="N1378" s="75"/>
      <c r="O1378" s="75"/>
      <c r="P1378" s="86"/>
    </row>
    <row r="1379" spans="14:16" ht="18" customHeight="1" x14ac:dyDescent="0.2">
      <c r="N1379" s="75"/>
      <c r="O1379" s="75"/>
      <c r="P1379" s="86"/>
    </row>
    <row r="1380" spans="14:16" ht="18" customHeight="1" x14ac:dyDescent="0.2">
      <c r="N1380" s="75"/>
      <c r="O1380" s="75"/>
      <c r="P1380" s="86"/>
    </row>
    <row r="1381" spans="14:16" ht="18" customHeight="1" x14ac:dyDescent="0.2">
      <c r="N1381" s="75"/>
      <c r="O1381" s="75"/>
      <c r="P1381" s="86"/>
    </row>
    <row r="1382" spans="14:16" ht="18" customHeight="1" x14ac:dyDescent="0.2">
      <c r="N1382" s="75"/>
      <c r="O1382" s="75"/>
      <c r="P1382" s="86"/>
    </row>
    <row r="1383" spans="14:16" ht="18" customHeight="1" x14ac:dyDescent="0.2">
      <c r="N1383" s="75"/>
      <c r="O1383" s="75"/>
      <c r="P1383" s="86"/>
    </row>
    <row r="1384" spans="14:16" ht="18" customHeight="1" x14ac:dyDescent="0.2">
      <c r="N1384" s="75"/>
      <c r="O1384" s="75"/>
      <c r="P1384" s="86"/>
    </row>
    <row r="1385" spans="14:16" ht="18" customHeight="1" x14ac:dyDescent="0.2">
      <c r="N1385" s="75"/>
      <c r="O1385" s="75"/>
      <c r="P1385" s="86"/>
    </row>
    <row r="1386" spans="14:16" ht="18" customHeight="1" x14ac:dyDescent="0.2">
      <c r="N1386" s="75"/>
      <c r="O1386" s="75"/>
      <c r="P1386" s="86"/>
    </row>
    <row r="1387" spans="14:16" ht="18" customHeight="1" x14ac:dyDescent="0.2">
      <c r="N1387" s="75"/>
      <c r="O1387" s="75"/>
      <c r="P1387" s="86"/>
    </row>
    <row r="1388" spans="14:16" ht="18" customHeight="1" x14ac:dyDescent="0.2">
      <c r="N1388" s="75"/>
      <c r="O1388" s="75"/>
      <c r="P1388" s="86"/>
    </row>
    <row r="1389" spans="14:16" ht="18" customHeight="1" x14ac:dyDescent="0.2">
      <c r="N1389" s="75"/>
      <c r="O1389" s="75"/>
      <c r="P1389" s="86"/>
    </row>
    <row r="1390" spans="14:16" ht="18" customHeight="1" x14ac:dyDescent="0.2">
      <c r="N1390" s="75"/>
      <c r="O1390" s="75"/>
      <c r="P1390" s="86"/>
    </row>
    <row r="1391" spans="14:16" ht="18" customHeight="1" x14ac:dyDescent="0.2">
      <c r="N1391" s="75"/>
      <c r="O1391" s="75"/>
      <c r="P1391" s="86"/>
    </row>
    <row r="1392" spans="14:16" ht="18" customHeight="1" x14ac:dyDescent="0.2">
      <c r="N1392" s="75"/>
      <c r="O1392" s="75"/>
      <c r="P1392" s="86"/>
    </row>
    <row r="1393" spans="14:16" ht="18" customHeight="1" x14ac:dyDescent="0.2">
      <c r="N1393" s="75"/>
      <c r="O1393" s="75"/>
      <c r="P1393" s="86"/>
    </row>
    <row r="1394" spans="14:16" ht="18" customHeight="1" x14ac:dyDescent="0.2">
      <c r="N1394" s="75"/>
      <c r="O1394" s="75"/>
      <c r="P1394" s="86"/>
    </row>
    <row r="1395" spans="14:16" ht="18" customHeight="1" x14ac:dyDescent="0.2">
      <c r="N1395" s="75"/>
      <c r="O1395" s="75"/>
      <c r="P1395" s="86"/>
    </row>
    <row r="1396" spans="14:16" ht="18" customHeight="1" x14ac:dyDescent="0.2">
      <c r="N1396" s="75"/>
      <c r="O1396" s="75"/>
      <c r="P1396" s="86"/>
    </row>
    <row r="1397" spans="14:16" ht="18" customHeight="1" x14ac:dyDescent="0.2">
      <c r="N1397" s="75"/>
      <c r="O1397" s="75"/>
      <c r="P1397" s="86"/>
    </row>
    <row r="1398" spans="14:16" ht="18" customHeight="1" x14ac:dyDescent="0.2">
      <c r="N1398" s="75"/>
      <c r="O1398" s="75"/>
      <c r="P1398" s="86"/>
    </row>
    <row r="1399" spans="14:16" ht="18" customHeight="1" x14ac:dyDescent="0.2">
      <c r="N1399" s="75"/>
      <c r="O1399" s="75"/>
      <c r="P1399" s="86"/>
    </row>
    <row r="1400" spans="14:16" ht="18" customHeight="1" x14ac:dyDescent="0.2">
      <c r="N1400" s="75"/>
      <c r="O1400" s="75"/>
      <c r="P1400" s="86"/>
    </row>
    <row r="1401" spans="14:16" ht="18" customHeight="1" x14ac:dyDescent="0.2">
      <c r="N1401" s="75"/>
      <c r="O1401" s="75"/>
      <c r="P1401" s="86"/>
    </row>
    <row r="1402" spans="14:16" ht="18" customHeight="1" x14ac:dyDescent="0.2">
      <c r="N1402" s="75"/>
      <c r="O1402" s="75"/>
      <c r="P1402" s="86"/>
    </row>
    <row r="1403" spans="14:16" ht="18" customHeight="1" x14ac:dyDescent="0.2">
      <c r="N1403" s="75"/>
      <c r="O1403" s="75"/>
      <c r="P1403" s="86"/>
    </row>
    <row r="1404" spans="14:16" ht="18" customHeight="1" x14ac:dyDescent="0.2">
      <c r="N1404" s="75"/>
      <c r="O1404" s="75"/>
      <c r="P1404" s="86"/>
    </row>
    <row r="1405" spans="14:16" ht="18" customHeight="1" x14ac:dyDescent="0.2">
      <c r="N1405" s="75"/>
      <c r="O1405" s="75"/>
      <c r="P1405" s="86"/>
    </row>
    <row r="1406" spans="14:16" ht="18" customHeight="1" x14ac:dyDescent="0.2">
      <c r="N1406" s="75"/>
      <c r="O1406" s="75"/>
      <c r="P1406" s="86"/>
    </row>
    <row r="1407" spans="14:16" ht="18" customHeight="1" x14ac:dyDescent="0.2">
      <c r="N1407" s="75"/>
      <c r="O1407" s="75"/>
      <c r="P1407" s="86"/>
    </row>
    <row r="1408" spans="14:16" ht="18" customHeight="1" x14ac:dyDescent="0.2">
      <c r="N1408" s="75"/>
      <c r="O1408" s="75"/>
      <c r="P1408" s="86"/>
    </row>
    <row r="1409" spans="14:16" ht="18" customHeight="1" x14ac:dyDescent="0.2">
      <c r="N1409" s="75"/>
      <c r="O1409" s="75"/>
      <c r="P1409" s="86"/>
    </row>
    <row r="1410" spans="14:16" ht="18" customHeight="1" x14ac:dyDescent="0.2">
      <c r="N1410" s="75"/>
      <c r="O1410" s="75"/>
      <c r="P1410" s="86"/>
    </row>
    <row r="1411" spans="14:16" ht="18" customHeight="1" x14ac:dyDescent="0.2">
      <c r="N1411" s="75"/>
      <c r="O1411" s="75"/>
      <c r="P1411" s="86"/>
    </row>
    <row r="1412" spans="14:16" ht="18" customHeight="1" x14ac:dyDescent="0.2">
      <c r="N1412" s="75"/>
      <c r="O1412" s="75"/>
      <c r="P1412" s="86"/>
    </row>
    <row r="1413" spans="14:16" ht="18" customHeight="1" x14ac:dyDescent="0.2">
      <c r="N1413" s="75"/>
      <c r="O1413" s="75"/>
      <c r="P1413" s="86"/>
    </row>
    <row r="1414" spans="14:16" ht="18" customHeight="1" x14ac:dyDescent="0.2">
      <c r="N1414" s="75"/>
      <c r="O1414" s="75"/>
      <c r="P1414" s="86"/>
    </row>
    <row r="1415" spans="14:16" ht="18" customHeight="1" x14ac:dyDescent="0.2">
      <c r="N1415" s="75"/>
      <c r="O1415" s="75"/>
      <c r="P1415" s="86"/>
    </row>
    <row r="1416" spans="14:16" ht="18" customHeight="1" x14ac:dyDescent="0.2">
      <c r="N1416" s="75"/>
      <c r="O1416" s="75"/>
      <c r="P1416" s="86"/>
    </row>
    <row r="1417" spans="14:16" ht="18" customHeight="1" x14ac:dyDescent="0.2">
      <c r="N1417" s="75"/>
      <c r="O1417" s="75"/>
      <c r="P1417" s="86"/>
    </row>
    <row r="1418" spans="14:16" ht="18" customHeight="1" x14ac:dyDescent="0.2">
      <c r="N1418" s="75"/>
      <c r="O1418" s="75"/>
      <c r="P1418" s="86"/>
    </row>
    <row r="1419" spans="14:16" ht="18" customHeight="1" x14ac:dyDescent="0.2">
      <c r="N1419" s="75"/>
      <c r="O1419" s="75"/>
      <c r="P1419" s="86"/>
    </row>
    <row r="1420" spans="14:16" ht="18" customHeight="1" x14ac:dyDescent="0.2">
      <c r="N1420" s="75"/>
      <c r="O1420" s="75"/>
      <c r="P1420" s="86"/>
    </row>
    <row r="1421" spans="14:16" ht="18" customHeight="1" x14ac:dyDescent="0.2">
      <c r="N1421" s="75"/>
      <c r="O1421" s="75"/>
      <c r="P1421" s="86"/>
    </row>
    <row r="1422" spans="14:16" ht="18" customHeight="1" x14ac:dyDescent="0.2">
      <c r="N1422" s="75"/>
      <c r="O1422" s="75"/>
      <c r="P1422" s="86"/>
    </row>
    <row r="1423" spans="14:16" ht="18" customHeight="1" x14ac:dyDescent="0.2">
      <c r="N1423" s="75"/>
      <c r="O1423" s="75"/>
      <c r="P1423" s="86"/>
    </row>
    <row r="1424" spans="14:16" ht="18" customHeight="1" x14ac:dyDescent="0.2">
      <c r="N1424" s="75"/>
      <c r="O1424" s="75"/>
      <c r="P1424" s="86"/>
    </row>
    <row r="1425" spans="14:16" ht="18" customHeight="1" x14ac:dyDescent="0.2">
      <c r="N1425" s="75"/>
      <c r="O1425" s="75"/>
      <c r="P1425" s="86"/>
    </row>
    <row r="1426" spans="14:16" ht="18" customHeight="1" x14ac:dyDescent="0.2">
      <c r="N1426" s="75"/>
      <c r="O1426" s="75"/>
      <c r="P1426" s="86"/>
    </row>
    <row r="1427" spans="14:16" ht="18" customHeight="1" x14ac:dyDescent="0.2">
      <c r="N1427" s="75"/>
      <c r="O1427" s="75"/>
      <c r="P1427" s="86"/>
    </row>
    <row r="1428" spans="14:16" ht="18" customHeight="1" x14ac:dyDescent="0.2">
      <c r="N1428" s="75"/>
      <c r="O1428" s="75"/>
      <c r="P1428" s="86"/>
    </row>
    <row r="1429" spans="14:16" ht="18" customHeight="1" x14ac:dyDescent="0.2">
      <c r="N1429" s="75"/>
      <c r="O1429" s="75"/>
      <c r="P1429" s="86"/>
    </row>
    <row r="1430" spans="14:16" ht="18" customHeight="1" x14ac:dyDescent="0.2">
      <c r="N1430" s="75"/>
      <c r="O1430" s="75"/>
      <c r="P1430" s="86"/>
    </row>
    <row r="1431" spans="14:16" ht="18" customHeight="1" x14ac:dyDescent="0.2">
      <c r="N1431" s="75"/>
      <c r="O1431" s="75"/>
      <c r="P1431" s="86"/>
    </row>
    <row r="1432" spans="14:16" ht="18" customHeight="1" x14ac:dyDescent="0.2">
      <c r="N1432" s="75"/>
      <c r="O1432" s="75"/>
      <c r="P1432" s="86"/>
    </row>
    <row r="1433" spans="14:16" ht="18" customHeight="1" x14ac:dyDescent="0.2">
      <c r="N1433" s="75"/>
      <c r="O1433" s="75"/>
      <c r="P1433" s="86"/>
    </row>
    <row r="1434" spans="14:16" ht="18" customHeight="1" x14ac:dyDescent="0.2">
      <c r="N1434" s="75"/>
      <c r="O1434" s="75"/>
      <c r="P1434" s="86"/>
    </row>
    <row r="1435" spans="14:16" ht="18" customHeight="1" x14ac:dyDescent="0.2">
      <c r="N1435" s="75"/>
      <c r="O1435" s="75"/>
      <c r="P1435" s="86"/>
    </row>
    <row r="1436" spans="14:16" ht="18" customHeight="1" x14ac:dyDescent="0.2">
      <c r="N1436" s="75"/>
      <c r="O1436" s="75"/>
      <c r="P1436" s="86"/>
    </row>
    <row r="1437" spans="14:16" ht="18" customHeight="1" x14ac:dyDescent="0.2">
      <c r="N1437" s="75"/>
      <c r="O1437" s="75"/>
      <c r="P1437" s="86"/>
    </row>
    <row r="1438" spans="14:16" ht="18" customHeight="1" x14ac:dyDescent="0.2">
      <c r="N1438" s="75"/>
      <c r="O1438" s="75"/>
      <c r="P1438" s="86"/>
    </row>
    <row r="1439" spans="14:16" ht="18" customHeight="1" x14ac:dyDescent="0.2">
      <c r="N1439" s="75"/>
      <c r="O1439" s="75"/>
      <c r="P1439" s="86"/>
    </row>
    <row r="1440" spans="14:16" ht="18" customHeight="1" x14ac:dyDescent="0.2">
      <c r="N1440" s="75"/>
      <c r="O1440" s="75"/>
      <c r="P1440" s="86"/>
    </row>
    <row r="1441" spans="14:16" ht="18" customHeight="1" x14ac:dyDescent="0.2">
      <c r="N1441" s="75"/>
      <c r="O1441" s="75"/>
      <c r="P1441" s="86"/>
    </row>
    <row r="1442" spans="14:16" ht="18" customHeight="1" x14ac:dyDescent="0.2">
      <c r="N1442" s="75"/>
      <c r="O1442" s="75"/>
      <c r="P1442" s="86"/>
    </row>
    <row r="1443" spans="14:16" ht="18" customHeight="1" x14ac:dyDescent="0.2">
      <c r="N1443" s="75"/>
      <c r="O1443" s="75"/>
      <c r="P1443" s="86"/>
    </row>
    <row r="1444" spans="14:16" ht="18" customHeight="1" x14ac:dyDescent="0.2">
      <c r="N1444" s="75"/>
      <c r="O1444" s="75"/>
      <c r="P1444" s="86"/>
    </row>
    <row r="1445" spans="14:16" ht="18" customHeight="1" x14ac:dyDescent="0.2">
      <c r="N1445" s="75"/>
      <c r="O1445" s="75"/>
      <c r="P1445" s="86"/>
    </row>
    <row r="1446" spans="14:16" ht="18" customHeight="1" x14ac:dyDescent="0.2">
      <c r="N1446" s="75"/>
      <c r="O1446" s="75"/>
      <c r="P1446" s="86"/>
    </row>
    <row r="1447" spans="14:16" ht="18" customHeight="1" x14ac:dyDescent="0.2">
      <c r="N1447" s="75"/>
      <c r="O1447" s="75"/>
      <c r="P1447" s="86"/>
    </row>
    <row r="1448" spans="14:16" ht="18" customHeight="1" x14ac:dyDescent="0.2">
      <c r="N1448" s="75"/>
      <c r="O1448" s="75"/>
      <c r="P1448" s="86"/>
    </row>
    <row r="1449" spans="14:16" ht="18" customHeight="1" x14ac:dyDescent="0.2">
      <c r="N1449" s="75"/>
      <c r="O1449" s="75"/>
      <c r="P1449" s="86"/>
    </row>
    <row r="1450" spans="14:16" ht="18" customHeight="1" x14ac:dyDescent="0.2">
      <c r="N1450" s="75"/>
      <c r="O1450" s="75"/>
      <c r="P1450" s="86"/>
    </row>
    <row r="1451" spans="14:16" ht="18" customHeight="1" x14ac:dyDescent="0.2">
      <c r="N1451" s="75"/>
      <c r="O1451" s="75"/>
      <c r="P1451" s="86"/>
    </row>
    <row r="1452" spans="14:16" ht="18" customHeight="1" x14ac:dyDescent="0.2">
      <c r="N1452" s="75"/>
      <c r="O1452" s="75"/>
      <c r="P1452" s="86"/>
    </row>
    <row r="1453" spans="14:16" ht="18" customHeight="1" x14ac:dyDescent="0.2">
      <c r="N1453" s="75"/>
      <c r="O1453" s="75"/>
      <c r="P1453" s="86"/>
    </row>
    <row r="1454" spans="14:16" ht="18" customHeight="1" x14ac:dyDescent="0.2">
      <c r="N1454" s="75"/>
      <c r="O1454" s="75"/>
      <c r="P1454" s="86"/>
    </row>
    <row r="1455" spans="14:16" ht="18" customHeight="1" x14ac:dyDescent="0.2">
      <c r="N1455" s="75"/>
      <c r="O1455" s="75"/>
      <c r="P1455" s="86"/>
    </row>
    <row r="1456" spans="14:16" ht="18" customHeight="1" x14ac:dyDescent="0.2">
      <c r="N1456" s="75"/>
      <c r="O1456" s="75"/>
      <c r="P1456" s="86"/>
    </row>
    <row r="1457" spans="14:16" ht="18" customHeight="1" x14ac:dyDescent="0.2">
      <c r="N1457" s="75"/>
      <c r="O1457" s="75"/>
      <c r="P1457" s="86"/>
    </row>
    <row r="1458" spans="14:16" ht="18" customHeight="1" x14ac:dyDescent="0.2">
      <c r="N1458" s="75"/>
      <c r="O1458" s="75"/>
      <c r="P1458" s="86"/>
    </row>
    <row r="1459" spans="14:16" ht="18" customHeight="1" x14ac:dyDescent="0.2">
      <c r="N1459" s="75"/>
      <c r="O1459" s="75"/>
      <c r="P1459" s="86"/>
    </row>
    <row r="1460" spans="14:16" ht="18" customHeight="1" x14ac:dyDescent="0.2">
      <c r="N1460" s="75"/>
      <c r="O1460" s="75"/>
      <c r="P1460" s="86"/>
    </row>
    <row r="1461" spans="14:16" ht="18" customHeight="1" x14ac:dyDescent="0.2">
      <c r="N1461" s="75"/>
      <c r="O1461" s="75"/>
      <c r="P1461" s="86"/>
    </row>
    <row r="1462" spans="14:16" ht="18" customHeight="1" x14ac:dyDescent="0.2">
      <c r="N1462" s="75"/>
      <c r="O1462" s="75"/>
      <c r="P1462" s="86"/>
    </row>
    <row r="1463" spans="14:16" ht="18" customHeight="1" x14ac:dyDescent="0.2">
      <c r="N1463" s="75"/>
      <c r="O1463" s="75"/>
      <c r="P1463" s="86"/>
    </row>
    <row r="1464" spans="14:16" ht="18" customHeight="1" x14ac:dyDescent="0.2">
      <c r="N1464" s="75"/>
      <c r="O1464" s="75"/>
      <c r="P1464" s="86"/>
    </row>
    <row r="1465" spans="14:16" ht="18" customHeight="1" x14ac:dyDescent="0.2">
      <c r="N1465" s="75"/>
      <c r="O1465" s="75"/>
      <c r="P1465" s="86"/>
    </row>
    <row r="1466" spans="14:16" ht="18" customHeight="1" x14ac:dyDescent="0.2">
      <c r="N1466" s="75"/>
      <c r="O1466" s="75"/>
      <c r="P1466" s="86"/>
    </row>
    <row r="1467" spans="14:16" ht="18" customHeight="1" x14ac:dyDescent="0.2">
      <c r="N1467" s="86"/>
      <c r="O1467" s="86"/>
      <c r="P1467" s="86"/>
    </row>
    <row r="1468" spans="14:16" ht="18" customHeight="1" x14ac:dyDescent="0.2">
      <c r="N1468" s="86"/>
      <c r="O1468" s="86"/>
      <c r="P1468" s="86"/>
    </row>
    <row r="1469" spans="14:16" ht="18" customHeight="1" x14ac:dyDescent="0.2">
      <c r="N1469" s="86"/>
      <c r="O1469" s="86"/>
      <c r="P1469" s="86"/>
    </row>
    <row r="1470" spans="14:16" ht="18" customHeight="1" x14ac:dyDescent="0.2">
      <c r="N1470" s="86"/>
      <c r="O1470" s="86"/>
      <c r="P1470" s="86"/>
    </row>
    <row r="1471" spans="14:16" ht="18" customHeight="1" x14ac:dyDescent="0.2">
      <c r="N1471" s="86"/>
      <c r="O1471" s="86"/>
      <c r="P1471" s="86"/>
    </row>
    <row r="1472" spans="14:16" ht="18" customHeight="1" x14ac:dyDescent="0.2">
      <c r="N1472" s="86"/>
      <c r="O1472" s="86"/>
      <c r="P1472" s="86"/>
    </row>
    <row r="1473" spans="14:16" ht="18" customHeight="1" x14ac:dyDescent="0.2">
      <c r="N1473" s="86"/>
      <c r="O1473" s="86"/>
      <c r="P1473" s="86"/>
    </row>
    <row r="1474" spans="14:16" ht="18" customHeight="1" x14ac:dyDescent="0.2">
      <c r="N1474" s="86"/>
      <c r="O1474" s="86"/>
      <c r="P1474" s="86"/>
    </row>
    <row r="1475" spans="14:16" ht="18" customHeight="1" x14ac:dyDescent="0.2">
      <c r="N1475" s="86"/>
      <c r="O1475" s="86"/>
      <c r="P1475" s="86"/>
    </row>
    <row r="1476" spans="14:16" ht="18" customHeight="1" x14ac:dyDescent="0.2">
      <c r="N1476" s="86"/>
      <c r="O1476" s="86"/>
      <c r="P1476" s="86"/>
    </row>
    <row r="1477" spans="14:16" ht="18" customHeight="1" x14ac:dyDescent="0.2">
      <c r="N1477" s="86"/>
      <c r="O1477" s="86"/>
      <c r="P1477" s="86"/>
    </row>
    <row r="1478" spans="14:16" ht="18" customHeight="1" x14ac:dyDescent="0.2">
      <c r="N1478" s="86"/>
      <c r="O1478" s="86"/>
      <c r="P1478" s="86"/>
    </row>
    <row r="1479" spans="14:16" ht="18" customHeight="1" x14ac:dyDescent="0.2">
      <c r="N1479" s="86"/>
      <c r="O1479" s="86"/>
      <c r="P1479" s="86"/>
    </row>
    <row r="1480" spans="14:16" ht="18" customHeight="1" x14ac:dyDescent="0.2">
      <c r="N1480" s="86"/>
      <c r="O1480" s="86"/>
      <c r="P1480" s="86"/>
    </row>
    <row r="1481" spans="14:16" ht="18" customHeight="1" x14ac:dyDescent="0.2">
      <c r="N1481" s="86"/>
      <c r="O1481" s="86"/>
      <c r="P1481" s="86"/>
    </row>
    <row r="1482" spans="14:16" ht="18" customHeight="1" x14ac:dyDescent="0.2">
      <c r="N1482" s="86"/>
      <c r="O1482" s="86"/>
      <c r="P1482" s="86"/>
    </row>
    <row r="1483" spans="14:16" ht="18" customHeight="1" x14ac:dyDescent="0.2">
      <c r="N1483" s="86"/>
      <c r="O1483" s="86"/>
      <c r="P1483" s="86"/>
    </row>
    <row r="1484" spans="14:16" ht="18" customHeight="1" x14ac:dyDescent="0.2">
      <c r="N1484" s="86"/>
      <c r="O1484" s="86"/>
      <c r="P1484" s="86"/>
    </row>
    <row r="1485" spans="14:16" ht="18" customHeight="1" x14ac:dyDescent="0.2">
      <c r="N1485" s="86"/>
      <c r="O1485" s="86"/>
      <c r="P1485" s="86"/>
    </row>
    <row r="1486" spans="14:16" ht="18" customHeight="1" x14ac:dyDescent="0.2">
      <c r="N1486" s="86"/>
      <c r="O1486" s="86"/>
      <c r="P1486" s="86"/>
    </row>
    <row r="1487" spans="14:16" ht="18" customHeight="1" x14ac:dyDescent="0.2">
      <c r="N1487" s="86"/>
      <c r="O1487" s="86"/>
      <c r="P1487" s="86"/>
    </row>
    <row r="1488" spans="14:16" ht="18" customHeight="1" x14ac:dyDescent="0.2">
      <c r="N1488" s="86"/>
      <c r="O1488" s="86"/>
      <c r="P1488" s="86"/>
    </row>
    <row r="1489" spans="14:16" ht="18" customHeight="1" x14ac:dyDescent="0.2">
      <c r="N1489" s="86"/>
      <c r="O1489" s="86"/>
      <c r="P1489" s="86"/>
    </row>
    <row r="1490" spans="14:16" ht="18" customHeight="1" x14ac:dyDescent="0.2">
      <c r="N1490" s="86"/>
      <c r="O1490" s="86"/>
      <c r="P1490" s="86"/>
    </row>
    <row r="1491" spans="14:16" ht="18" customHeight="1" x14ac:dyDescent="0.2">
      <c r="N1491" s="86"/>
      <c r="O1491" s="86"/>
      <c r="P1491" s="86"/>
    </row>
    <row r="1492" spans="14:16" ht="18" customHeight="1" x14ac:dyDescent="0.2">
      <c r="N1492" s="86"/>
      <c r="O1492" s="86"/>
      <c r="P1492" s="86"/>
    </row>
    <row r="1493" spans="14:16" ht="18" customHeight="1" x14ac:dyDescent="0.2">
      <c r="N1493" s="86"/>
      <c r="O1493" s="86"/>
      <c r="P1493" s="86"/>
    </row>
    <row r="1494" spans="14:16" ht="18" customHeight="1" x14ac:dyDescent="0.2">
      <c r="N1494" s="86"/>
      <c r="O1494" s="86"/>
      <c r="P1494" s="86"/>
    </row>
    <row r="1495" spans="14:16" ht="18" customHeight="1" x14ac:dyDescent="0.2">
      <c r="N1495" s="86"/>
      <c r="O1495" s="86"/>
      <c r="P1495" s="86"/>
    </row>
    <row r="1496" spans="14:16" ht="18" customHeight="1" x14ac:dyDescent="0.2">
      <c r="N1496" s="86"/>
      <c r="O1496" s="86"/>
      <c r="P1496" s="86"/>
    </row>
    <row r="1497" spans="14:16" ht="18" customHeight="1" x14ac:dyDescent="0.2">
      <c r="N1497" s="86"/>
      <c r="O1497" s="86"/>
      <c r="P1497" s="86"/>
    </row>
    <row r="1498" spans="14:16" ht="18" customHeight="1" x14ac:dyDescent="0.2">
      <c r="N1498" s="86"/>
      <c r="O1498" s="86"/>
      <c r="P1498" s="86"/>
    </row>
    <row r="1499" spans="14:16" ht="18" customHeight="1" x14ac:dyDescent="0.2">
      <c r="N1499" s="86"/>
      <c r="O1499" s="86"/>
      <c r="P1499" s="86"/>
    </row>
    <row r="1500" spans="14:16" ht="18" customHeight="1" x14ac:dyDescent="0.2">
      <c r="N1500" s="86"/>
      <c r="O1500" s="86"/>
      <c r="P1500" s="86"/>
    </row>
    <row r="1501" spans="14:16" ht="18" customHeight="1" x14ac:dyDescent="0.2">
      <c r="N1501" s="86"/>
      <c r="O1501" s="86"/>
      <c r="P1501" s="86"/>
    </row>
    <row r="1502" spans="14:16" ht="18" customHeight="1" x14ac:dyDescent="0.2">
      <c r="N1502" s="86"/>
      <c r="O1502" s="86"/>
      <c r="P1502" s="86"/>
    </row>
    <row r="1503" spans="14:16" ht="18" customHeight="1" x14ac:dyDescent="0.2">
      <c r="N1503" s="86"/>
      <c r="O1503" s="86"/>
      <c r="P1503" s="86"/>
    </row>
    <row r="1504" spans="14:16" ht="18" customHeight="1" x14ac:dyDescent="0.2">
      <c r="N1504" s="86"/>
      <c r="O1504" s="86"/>
      <c r="P1504" s="86"/>
    </row>
    <row r="1505" spans="14:16" ht="18" customHeight="1" x14ac:dyDescent="0.2">
      <c r="N1505" s="86"/>
      <c r="O1505" s="86"/>
      <c r="P1505" s="86"/>
    </row>
    <row r="1506" spans="14:16" ht="18" customHeight="1" x14ac:dyDescent="0.2">
      <c r="N1506" s="86"/>
      <c r="O1506" s="86"/>
      <c r="P1506" s="86"/>
    </row>
    <row r="1507" spans="14:16" ht="18" customHeight="1" x14ac:dyDescent="0.2">
      <c r="N1507" s="86"/>
      <c r="O1507" s="86"/>
      <c r="P1507" s="86"/>
    </row>
    <row r="1508" spans="14:16" ht="18" customHeight="1" x14ac:dyDescent="0.2">
      <c r="N1508" s="86"/>
      <c r="O1508" s="86"/>
      <c r="P1508" s="86"/>
    </row>
    <row r="1509" spans="14:16" ht="18" customHeight="1" x14ac:dyDescent="0.2">
      <c r="N1509" s="86"/>
      <c r="O1509" s="86"/>
      <c r="P1509" s="86"/>
    </row>
    <row r="1510" spans="14:16" ht="18" customHeight="1" x14ac:dyDescent="0.2">
      <c r="N1510" s="86"/>
      <c r="O1510" s="86"/>
      <c r="P1510" s="86"/>
    </row>
    <row r="1511" spans="14:16" ht="18" customHeight="1" x14ac:dyDescent="0.2">
      <c r="N1511" s="86"/>
      <c r="O1511" s="86"/>
      <c r="P1511" s="86"/>
    </row>
    <row r="1512" spans="14:16" ht="18" customHeight="1" x14ac:dyDescent="0.2">
      <c r="N1512" s="86"/>
      <c r="O1512" s="86"/>
      <c r="P1512" s="86"/>
    </row>
    <row r="1513" spans="14:16" ht="18" customHeight="1" x14ac:dyDescent="0.2">
      <c r="N1513" s="86"/>
      <c r="O1513" s="86"/>
      <c r="P1513" s="86"/>
    </row>
    <row r="1514" spans="14:16" ht="18" customHeight="1" x14ac:dyDescent="0.2">
      <c r="N1514" s="86"/>
      <c r="O1514" s="86"/>
      <c r="P1514" s="86"/>
    </row>
    <row r="1515" spans="14:16" ht="18" customHeight="1" x14ac:dyDescent="0.2">
      <c r="N1515" s="86"/>
      <c r="O1515" s="86"/>
      <c r="P1515" s="86"/>
    </row>
    <row r="1516" spans="14:16" ht="18" customHeight="1" x14ac:dyDescent="0.2">
      <c r="N1516" s="86"/>
      <c r="O1516" s="86"/>
      <c r="P1516" s="86"/>
    </row>
    <row r="1517" spans="14:16" ht="18" customHeight="1" x14ac:dyDescent="0.2">
      <c r="N1517" s="86"/>
      <c r="O1517" s="86"/>
      <c r="P1517" s="86"/>
    </row>
    <row r="1518" spans="14:16" ht="18" customHeight="1" x14ac:dyDescent="0.2">
      <c r="N1518" s="86"/>
      <c r="O1518" s="86"/>
      <c r="P1518" s="86"/>
    </row>
    <row r="1519" spans="14:16" ht="18" customHeight="1" x14ac:dyDescent="0.2">
      <c r="N1519" s="86"/>
      <c r="O1519" s="86"/>
      <c r="P1519" s="86"/>
    </row>
    <row r="1520" spans="14:16" ht="18" customHeight="1" x14ac:dyDescent="0.2">
      <c r="N1520" s="86"/>
      <c r="O1520" s="86"/>
      <c r="P1520" s="86"/>
    </row>
    <row r="1521" spans="14:16" ht="18" customHeight="1" x14ac:dyDescent="0.2">
      <c r="N1521" s="86"/>
      <c r="O1521" s="86"/>
      <c r="P1521" s="86"/>
    </row>
    <row r="1522" spans="14:16" ht="18" customHeight="1" x14ac:dyDescent="0.2">
      <c r="N1522" s="86"/>
      <c r="O1522" s="86"/>
      <c r="P1522" s="86"/>
    </row>
    <row r="1523" spans="14:16" ht="18" customHeight="1" x14ac:dyDescent="0.2">
      <c r="N1523" s="86"/>
      <c r="O1523" s="86"/>
      <c r="P1523" s="86"/>
    </row>
    <row r="1524" spans="14:16" ht="18" customHeight="1" x14ac:dyDescent="0.2">
      <c r="N1524" s="86"/>
      <c r="O1524" s="86"/>
      <c r="P1524" s="86"/>
    </row>
    <row r="1525" spans="14:16" ht="18" customHeight="1" x14ac:dyDescent="0.2">
      <c r="N1525" s="86"/>
      <c r="O1525" s="86"/>
      <c r="P1525" s="86"/>
    </row>
    <row r="1526" spans="14:16" ht="18" customHeight="1" x14ac:dyDescent="0.2">
      <c r="N1526" s="86"/>
      <c r="O1526" s="86"/>
      <c r="P1526" s="86"/>
    </row>
    <row r="1527" spans="14:16" ht="18" customHeight="1" x14ac:dyDescent="0.2">
      <c r="N1527" s="86"/>
      <c r="O1527" s="86"/>
      <c r="P1527" s="86"/>
    </row>
    <row r="1528" spans="14:16" ht="18" customHeight="1" x14ac:dyDescent="0.2">
      <c r="N1528" s="86"/>
      <c r="O1528" s="86"/>
      <c r="P1528" s="86"/>
    </row>
    <row r="1529" spans="14:16" ht="18" customHeight="1" x14ac:dyDescent="0.2">
      <c r="N1529" s="86"/>
      <c r="O1529" s="86"/>
      <c r="P1529" s="86"/>
    </row>
    <row r="1530" spans="14:16" ht="18" customHeight="1" x14ac:dyDescent="0.2">
      <c r="N1530" s="86"/>
      <c r="O1530" s="86"/>
      <c r="P1530" s="86"/>
    </row>
    <row r="1531" spans="14:16" ht="18" customHeight="1" x14ac:dyDescent="0.2">
      <c r="N1531" s="86"/>
      <c r="O1531" s="86"/>
      <c r="P1531" s="86"/>
    </row>
    <row r="1532" spans="14:16" ht="18" customHeight="1" x14ac:dyDescent="0.2">
      <c r="N1532" s="86"/>
      <c r="O1532" s="86"/>
      <c r="P1532" s="86"/>
    </row>
    <row r="1533" spans="14:16" ht="18" customHeight="1" x14ac:dyDescent="0.2">
      <c r="N1533" s="86"/>
      <c r="O1533" s="86"/>
      <c r="P1533" s="86"/>
    </row>
    <row r="1534" spans="14:16" ht="18" customHeight="1" x14ac:dyDescent="0.2">
      <c r="N1534" s="86"/>
      <c r="O1534" s="86"/>
      <c r="P1534" s="86"/>
    </row>
    <row r="1535" spans="14:16" ht="18" customHeight="1" x14ac:dyDescent="0.2">
      <c r="N1535" s="86"/>
      <c r="O1535" s="86"/>
      <c r="P1535" s="86"/>
    </row>
    <row r="1536" spans="14:16" ht="18" customHeight="1" x14ac:dyDescent="0.2">
      <c r="N1536" s="86"/>
      <c r="O1536" s="86"/>
      <c r="P1536" s="86"/>
    </row>
    <row r="1537" spans="14:16" ht="18" customHeight="1" x14ac:dyDescent="0.2">
      <c r="N1537" s="86"/>
      <c r="O1537" s="86"/>
      <c r="P1537" s="86"/>
    </row>
    <row r="1538" spans="14:16" ht="18" customHeight="1" x14ac:dyDescent="0.2">
      <c r="N1538" s="86"/>
      <c r="O1538" s="86"/>
      <c r="P1538" s="86"/>
    </row>
    <row r="1539" spans="14:16" ht="18" customHeight="1" x14ac:dyDescent="0.2">
      <c r="N1539" s="86"/>
      <c r="O1539" s="86"/>
      <c r="P1539" s="86"/>
    </row>
    <row r="1540" spans="14:16" ht="18" customHeight="1" x14ac:dyDescent="0.2">
      <c r="N1540" s="86"/>
      <c r="O1540" s="86"/>
      <c r="P1540" s="86"/>
    </row>
    <row r="1541" spans="14:16" ht="18" customHeight="1" x14ac:dyDescent="0.2">
      <c r="N1541" s="86"/>
      <c r="O1541" s="86"/>
      <c r="P1541" s="86"/>
    </row>
    <row r="1542" spans="14:16" ht="18" customHeight="1" x14ac:dyDescent="0.2">
      <c r="N1542" s="86"/>
      <c r="O1542" s="86"/>
      <c r="P1542" s="86"/>
    </row>
    <row r="1543" spans="14:16" ht="18" customHeight="1" x14ac:dyDescent="0.2">
      <c r="N1543" s="86"/>
      <c r="O1543" s="86"/>
      <c r="P1543" s="86"/>
    </row>
    <row r="1544" spans="14:16" ht="18" customHeight="1" x14ac:dyDescent="0.2">
      <c r="N1544" s="86"/>
      <c r="O1544" s="86"/>
      <c r="P1544" s="86"/>
    </row>
    <row r="1545" spans="14:16" ht="18" customHeight="1" x14ac:dyDescent="0.2">
      <c r="N1545" s="86"/>
      <c r="O1545" s="86"/>
      <c r="P1545" s="86"/>
    </row>
    <row r="1546" spans="14:16" ht="18" customHeight="1" x14ac:dyDescent="0.2">
      <c r="N1546" s="86"/>
      <c r="O1546" s="86"/>
      <c r="P1546" s="86"/>
    </row>
    <row r="1547" spans="14:16" ht="18" customHeight="1" x14ac:dyDescent="0.2">
      <c r="N1547" s="86"/>
      <c r="O1547" s="86"/>
      <c r="P1547" s="86"/>
    </row>
    <row r="1548" spans="14:16" ht="18" customHeight="1" x14ac:dyDescent="0.2">
      <c r="N1548" s="86"/>
      <c r="O1548" s="86"/>
      <c r="P1548" s="86"/>
    </row>
    <row r="1549" spans="14:16" ht="18" customHeight="1" x14ac:dyDescent="0.2">
      <c r="N1549" s="86"/>
      <c r="O1549" s="86"/>
      <c r="P1549" s="86"/>
    </row>
    <row r="1550" spans="14:16" ht="18" customHeight="1" x14ac:dyDescent="0.2">
      <c r="N1550" s="86"/>
      <c r="O1550" s="86"/>
      <c r="P1550" s="86"/>
    </row>
    <row r="1551" spans="14:16" ht="18" customHeight="1" x14ac:dyDescent="0.2">
      <c r="N1551" s="86"/>
      <c r="O1551" s="86"/>
      <c r="P1551" s="86"/>
    </row>
    <row r="1552" spans="14:16" ht="18" customHeight="1" x14ac:dyDescent="0.2">
      <c r="N1552" s="86"/>
      <c r="O1552" s="86"/>
      <c r="P1552" s="86"/>
    </row>
    <row r="1553" spans="14:16" ht="18" customHeight="1" x14ac:dyDescent="0.2">
      <c r="N1553" s="86"/>
      <c r="O1553" s="86"/>
      <c r="P1553" s="86"/>
    </row>
    <row r="1554" spans="14:16" ht="18" customHeight="1" x14ac:dyDescent="0.2">
      <c r="N1554" s="86"/>
      <c r="O1554" s="86"/>
      <c r="P1554" s="86"/>
    </row>
    <row r="1555" spans="14:16" ht="18" customHeight="1" x14ac:dyDescent="0.2">
      <c r="N1555" s="86"/>
      <c r="O1555" s="86"/>
      <c r="P1555" s="86"/>
    </row>
    <row r="1556" spans="14:16" ht="18" customHeight="1" x14ac:dyDescent="0.2">
      <c r="N1556" s="86"/>
      <c r="O1556" s="86"/>
      <c r="P1556" s="86"/>
    </row>
    <row r="1557" spans="14:16" ht="18" customHeight="1" x14ac:dyDescent="0.2">
      <c r="N1557" s="86"/>
      <c r="O1557" s="86"/>
      <c r="P1557" s="86"/>
    </row>
    <row r="1558" spans="14:16" ht="18" customHeight="1" x14ac:dyDescent="0.2">
      <c r="N1558" s="86"/>
      <c r="O1558" s="86"/>
      <c r="P1558" s="86"/>
    </row>
    <row r="1559" spans="14:16" ht="18" customHeight="1" x14ac:dyDescent="0.2">
      <c r="N1559" s="86"/>
      <c r="O1559" s="86"/>
      <c r="P1559" s="86"/>
    </row>
    <row r="1560" spans="14:16" ht="18" customHeight="1" x14ac:dyDescent="0.2">
      <c r="N1560" s="86"/>
      <c r="O1560" s="86"/>
      <c r="P1560" s="86"/>
    </row>
    <row r="1561" spans="14:16" ht="18" customHeight="1" x14ac:dyDescent="0.2">
      <c r="N1561" s="86"/>
      <c r="O1561" s="86"/>
      <c r="P1561" s="86"/>
    </row>
    <row r="1562" spans="14:16" ht="18" customHeight="1" x14ac:dyDescent="0.2">
      <c r="N1562" s="86"/>
      <c r="O1562" s="86"/>
      <c r="P1562" s="86"/>
    </row>
    <row r="1563" spans="14:16" ht="18" customHeight="1" x14ac:dyDescent="0.2">
      <c r="N1563" s="86"/>
      <c r="O1563" s="86"/>
      <c r="P1563" s="86"/>
    </row>
    <row r="1564" spans="14:16" ht="18" customHeight="1" x14ac:dyDescent="0.2">
      <c r="N1564" s="86"/>
      <c r="O1564" s="86"/>
      <c r="P1564" s="86"/>
    </row>
    <row r="1565" spans="14:16" ht="18" customHeight="1" x14ac:dyDescent="0.2">
      <c r="N1565" s="86"/>
      <c r="O1565" s="86"/>
      <c r="P1565" s="86"/>
    </row>
    <row r="1566" spans="14:16" ht="18" customHeight="1" x14ac:dyDescent="0.2">
      <c r="N1566" s="86"/>
      <c r="O1566" s="86"/>
      <c r="P1566" s="86"/>
    </row>
    <row r="1567" spans="14:16" ht="18" customHeight="1" x14ac:dyDescent="0.2">
      <c r="N1567" s="86"/>
      <c r="O1567" s="86"/>
      <c r="P1567" s="86"/>
    </row>
    <row r="1568" spans="14:16" ht="18" customHeight="1" x14ac:dyDescent="0.2">
      <c r="N1568" s="86"/>
      <c r="O1568" s="86"/>
      <c r="P1568" s="86"/>
    </row>
    <row r="1569" spans="14:16" ht="18" customHeight="1" x14ac:dyDescent="0.2">
      <c r="N1569" s="86"/>
      <c r="O1569" s="86"/>
      <c r="P1569" s="86"/>
    </row>
    <row r="1570" spans="14:16" ht="18" customHeight="1" x14ac:dyDescent="0.2">
      <c r="N1570" s="86"/>
      <c r="O1570" s="86"/>
      <c r="P1570" s="86"/>
    </row>
    <row r="1571" spans="14:16" ht="18" customHeight="1" x14ac:dyDescent="0.2">
      <c r="N1571" s="86"/>
      <c r="O1571" s="86"/>
      <c r="P1571" s="86"/>
    </row>
    <row r="1572" spans="14:16" ht="18" customHeight="1" x14ac:dyDescent="0.2">
      <c r="N1572" s="86"/>
      <c r="O1572" s="86"/>
      <c r="P1572" s="86"/>
    </row>
    <row r="1573" spans="14:16" ht="18" customHeight="1" x14ac:dyDescent="0.2">
      <c r="N1573" s="86"/>
      <c r="O1573" s="86"/>
      <c r="P1573" s="86"/>
    </row>
    <row r="1574" spans="14:16" ht="18" customHeight="1" x14ac:dyDescent="0.2">
      <c r="N1574" s="86"/>
      <c r="O1574" s="86"/>
      <c r="P1574" s="86"/>
    </row>
    <row r="1575" spans="14:16" ht="18" customHeight="1" x14ac:dyDescent="0.2">
      <c r="N1575" s="86"/>
      <c r="O1575" s="86"/>
      <c r="P1575" s="86"/>
    </row>
    <row r="1576" spans="14:16" ht="18" customHeight="1" x14ac:dyDescent="0.2">
      <c r="N1576" s="86"/>
      <c r="O1576" s="86"/>
      <c r="P1576" s="86"/>
    </row>
    <row r="1577" spans="14:16" ht="18" customHeight="1" x14ac:dyDescent="0.2">
      <c r="N1577" s="86"/>
      <c r="O1577" s="86"/>
      <c r="P1577" s="86"/>
    </row>
    <row r="1578" spans="14:16" ht="18" customHeight="1" x14ac:dyDescent="0.2">
      <c r="N1578" s="86"/>
      <c r="O1578" s="86"/>
      <c r="P1578" s="86"/>
    </row>
    <row r="1579" spans="14:16" ht="18" customHeight="1" x14ac:dyDescent="0.2">
      <c r="N1579" s="86"/>
      <c r="O1579" s="86"/>
      <c r="P1579" s="86"/>
    </row>
    <row r="1580" spans="14:16" ht="18" customHeight="1" x14ac:dyDescent="0.2">
      <c r="N1580" s="86"/>
      <c r="O1580" s="86"/>
      <c r="P1580" s="86"/>
    </row>
    <row r="1581" spans="14:16" ht="18" customHeight="1" x14ac:dyDescent="0.2">
      <c r="N1581" s="86"/>
      <c r="O1581" s="86"/>
      <c r="P1581" s="86"/>
    </row>
    <row r="1582" spans="14:16" ht="18" customHeight="1" x14ac:dyDescent="0.2">
      <c r="N1582" s="86"/>
      <c r="O1582" s="86"/>
      <c r="P1582" s="86"/>
    </row>
    <row r="1583" spans="14:16" ht="18" customHeight="1" x14ac:dyDescent="0.2">
      <c r="N1583" s="86"/>
      <c r="O1583" s="86"/>
      <c r="P1583" s="86"/>
    </row>
    <row r="1584" spans="14:16" ht="18" customHeight="1" x14ac:dyDescent="0.2">
      <c r="N1584" s="86"/>
      <c r="O1584" s="86"/>
      <c r="P1584" s="86"/>
    </row>
    <row r="1585" spans="14:16" ht="18" customHeight="1" x14ac:dyDescent="0.2">
      <c r="N1585" s="86"/>
      <c r="O1585" s="86"/>
      <c r="P1585" s="86"/>
    </row>
    <row r="1586" spans="14:16" ht="18" customHeight="1" x14ac:dyDescent="0.2">
      <c r="N1586" s="86"/>
      <c r="O1586" s="86"/>
      <c r="P1586" s="86"/>
    </row>
    <row r="1587" spans="14:16" ht="18" customHeight="1" x14ac:dyDescent="0.2">
      <c r="N1587" s="86"/>
      <c r="O1587" s="86"/>
      <c r="P1587" s="86"/>
    </row>
    <row r="1588" spans="14:16" ht="18" customHeight="1" x14ac:dyDescent="0.2">
      <c r="N1588" s="86"/>
      <c r="O1588" s="86"/>
      <c r="P1588" s="86"/>
    </row>
    <row r="1589" spans="14:16" ht="18" customHeight="1" x14ac:dyDescent="0.2">
      <c r="N1589" s="86"/>
      <c r="O1589" s="86"/>
      <c r="P1589" s="86"/>
    </row>
    <row r="1590" spans="14:16" ht="18" customHeight="1" x14ac:dyDescent="0.2">
      <c r="N1590" s="86"/>
      <c r="O1590" s="86"/>
      <c r="P1590" s="86"/>
    </row>
    <row r="1591" spans="14:16" ht="18" customHeight="1" x14ac:dyDescent="0.2">
      <c r="N1591" s="86"/>
      <c r="O1591" s="86"/>
      <c r="P1591" s="86"/>
    </row>
    <row r="1592" spans="14:16" ht="18" customHeight="1" x14ac:dyDescent="0.2">
      <c r="N1592" s="86"/>
      <c r="O1592" s="86"/>
      <c r="P1592" s="86"/>
    </row>
    <row r="1593" spans="14:16" ht="18" customHeight="1" x14ac:dyDescent="0.2">
      <c r="N1593" s="86"/>
      <c r="O1593" s="86"/>
      <c r="P1593" s="86"/>
    </row>
    <row r="1594" spans="14:16" ht="18" customHeight="1" x14ac:dyDescent="0.2">
      <c r="N1594" s="86"/>
      <c r="O1594" s="86"/>
      <c r="P1594" s="86"/>
    </row>
    <row r="1595" spans="14:16" ht="18" customHeight="1" x14ac:dyDescent="0.2">
      <c r="N1595" s="86"/>
      <c r="O1595" s="86"/>
      <c r="P1595" s="86"/>
    </row>
    <row r="1596" spans="14:16" ht="18" customHeight="1" x14ac:dyDescent="0.2">
      <c r="N1596" s="86"/>
      <c r="O1596" s="86"/>
      <c r="P1596" s="86"/>
    </row>
    <row r="1597" spans="14:16" ht="18" customHeight="1" x14ac:dyDescent="0.2">
      <c r="N1597" s="86"/>
      <c r="O1597" s="86"/>
      <c r="P1597" s="86"/>
    </row>
    <row r="1598" spans="14:16" ht="18" customHeight="1" x14ac:dyDescent="0.2">
      <c r="N1598" s="86"/>
      <c r="O1598" s="86"/>
      <c r="P1598" s="86"/>
    </row>
    <row r="1599" spans="14:16" ht="18" customHeight="1" x14ac:dyDescent="0.2">
      <c r="N1599" s="86"/>
      <c r="O1599" s="86"/>
      <c r="P1599" s="86"/>
    </row>
    <row r="1600" spans="14:16" ht="18" customHeight="1" x14ac:dyDescent="0.2">
      <c r="N1600" s="86"/>
      <c r="O1600" s="86"/>
      <c r="P1600" s="86"/>
    </row>
    <row r="1601" spans="14:16" ht="18" customHeight="1" x14ac:dyDescent="0.2">
      <c r="N1601" s="86"/>
      <c r="O1601" s="86"/>
      <c r="P1601" s="86"/>
    </row>
    <row r="1602" spans="14:16" ht="18" customHeight="1" x14ac:dyDescent="0.2">
      <c r="N1602" s="86"/>
      <c r="O1602" s="86"/>
      <c r="P1602" s="86"/>
    </row>
    <row r="1603" spans="14:16" ht="18" customHeight="1" x14ac:dyDescent="0.2">
      <c r="N1603" s="86"/>
      <c r="O1603" s="86"/>
      <c r="P1603" s="86"/>
    </row>
    <row r="1604" spans="14:16" ht="18" customHeight="1" x14ac:dyDescent="0.2">
      <c r="N1604" s="86"/>
      <c r="O1604" s="86"/>
      <c r="P1604" s="86"/>
    </row>
    <row r="1605" spans="14:16" ht="18" customHeight="1" x14ac:dyDescent="0.2">
      <c r="N1605" s="86"/>
      <c r="O1605" s="86"/>
      <c r="P1605" s="86"/>
    </row>
    <row r="1606" spans="14:16" ht="18" customHeight="1" x14ac:dyDescent="0.2">
      <c r="N1606" s="86"/>
      <c r="O1606" s="86"/>
      <c r="P1606" s="86"/>
    </row>
    <row r="1607" spans="14:16" ht="18" customHeight="1" x14ac:dyDescent="0.2">
      <c r="N1607" s="86"/>
      <c r="O1607" s="86"/>
      <c r="P1607" s="86"/>
    </row>
    <row r="1608" spans="14:16" ht="18" customHeight="1" x14ac:dyDescent="0.2">
      <c r="N1608" s="86"/>
      <c r="O1608" s="86"/>
      <c r="P1608" s="86"/>
    </row>
    <row r="1609" spans="14:16" ht="18" customHeight="1" x14ac:dyDescent="0.2">
      <c r="N1609" s="86"/>
      <c r="O1609" s="86"/>
      <c r="P1609" s="86"/>
    </row>
    <row r="1610" spans="14:16" ht="18" customHeight="1" x14ac:dyDescent="0.2">
      <c r="N1610" s="86"/>
      <c r="O1610" s="86"/>
      <c r="P1610" s="86"/>
    </row>
    <row r="1611" spans="14:16" ht="18" customHeight="1" x14ac:dyDescent="0.2">
      <c r="N1611" s="86"/>
      <c r="O1611" s="86"/>
      <c r="P1611" s="86"/>
    </row>
    <row r="1612" spans="14:16" ht="18" customHeight="1" x14ac:dyDescent="0.2">
      <c r="N1612" s="86"/>
      <c r="O1612" s="86"/>
      <c r="P1612" s="86"/>
    </row>
    <row r="1613" spans="14:16" ht="18" customHeight="1" x14ac:dyDescent="0.2">
      <c r="N1613" s="86"/>
      <c r="O1613" s="86"/>
      <c r="P1613" s="86"/>
    </row>
    <row r="1614" spans="14:16" ht="18" customHeight="1" x14ac:dyDescent="0.2">
      <c r="N1614" s="86"/>
      <c r="O1614" s="86"/>
      <c r="P1614" s="86"/>
    </row>
    <row r="1615" spans="14:16" ht="18" customHeight="1" x14ac:dyDescent="0.2">
      <c r="N1615" s="86"/>
      <c r="O1615" s="86"/>
      <c r="P1615" s="86"/>
    </row>
    <row r="1616" spans="14:16" ht="18" customHeight="1" x14ac:dyDescent="0.2">
      <c r="N1616" s="86"/>
      <c r="O1616" s="86"/>
      <c r="P1616" s="86"/>
    </row>
    <row r="1617" spans="14:16" ht="18" customHeight="1" x14ac:dyDescent="0.2">
      <c r="N1617" s="86"/>
      <c r="O1617" s="86"/>
      <c r="P1617" s="86"/>
    </row>
    <row r="1618" spans="14:16" ht="18" customHeight="1" x14ac:dyDescent="0.2">
      <c r="N1618" s="86"/>
      <c r="O1618" s="86"/>
      <c r="P1618" s="86"/>
    </row>
    <row r="1619" spans="14:16" ht="18" customHeight="1" x14ac:dyDescent="0.2">
      <c r="N1619" s="86"/>
      <c r="O1619" s="86"/>
      <c r="P1619" s="86"/>
    </row>
    <row r="1620" spans="14:16" ht="18" customHeight="1" x14ac:dyDescent="0.2">
      <c r="N1620" s="86"/>
      <c r="O1620" s="86"/>
      <c r="P1620" s="86"/>
    </row>
    <row r="1621" spans="14:16" ht="18" customHeight="1" x14ac:dyDescent="0.2">
      <c r="N1621" s="86"/>
      <c r="O1621" s="86"/>
      <c r="P1621" s="86"/>
    </row>
    <row r="1622" spans="14:16" ht="18" customHeight="1" x14ac:dyDescent="0.2">
      <c r="N1622" s="86"/>
      <c r="O1622" s="86"/>
      <c r="P1622" s="86"/>
    </row>
    <row r="1623" spans="14:16" ht="18" customHeight="1" x14ac:dyDescent="0.2">
      <c r="N1623" s="86"/>
      <c r="O1623" s="86"/>
      <c r="P1623" s="86"/>
    </row>
    <row r="1624" spans="14:16" ht="18" customHeight="1" x14ac:dyDescent="0.2">
      <c r="N1624" s="86"/>
      <c r="O1624" s="86"/>
      <c r="P1624" s="86"/>
    </row>
    <row r="1625" spans="14:16" ht="18" customHeight="1" x14ac:dyDescent="0.2">
      <c r="N1625" s="86"/>
      <c r="O1625" s="86"/>
      <c r="P1625" s="86"/>
    </row>
    <row r="1626" spans="14:16" ht="18" customHeight="1" x14ac:dyDescent="0.2">
      <c r="N1626" s="86"/>
      <c r="O1626" s="86"/>
      <c r="P1626" s="86"/>
    </row>
    <row r="1627" spans="14:16" ht="18" customHeight="1" x14ac:dyDescent="0.2">
      <c r="N1627" s="86"/>
      <c r="O1627" s="86"/>
      <c r="P1627" s="86"/>
    </row>
    <row r="1628" spans="14:16" ht="18" customHeight="1" x14ac:dyDescent="0.2">
      <c r="N1628" s="86"/>
      <c r="O1628" s="86"/>
      <c r="P1628" s="86"/>
    </row>
    <row r="1629" spans="14:16" ht="18" customHeight="1" x14ac:dyDescent="0.2">
      <c r="N1629" s="86"/>
      <c r="O1629" s="86"/>
      <c r="P1629" s="86"/>
    </row>
    <row r="1630" spans="14:16" ht="18" customHeight="1" x14ac:dyDescent="0.2">
      <c r="N1630" s="86"/>
      <c r="O1630" s="86"/>
      <c r="P1630" s="86"/>
    </row>
    <row r="1631" spans="14:16" ht="18" customHeight="1" x14ac:dyDescent="0.2">
      <c r="N1631" s="86"/>
      <c r="O1631" s="86"/>
      <c r="P1631" s="86"/>
    </row>
    <row r="1632" spans="14:16" ht="18" customHeight="1" x14ac:dyDescent="0.2">
      <c r="N1632" s="86"/>
      <c r="O1632" s="86"/>
      <c r="P1632" s="86"/>
    </row>
    <row r="1633" spans="14:16" ht="18" customHeight="1" x14ac:dyDescent="0.2">
      <c r="N1633" s="86"/>
      <c r="O1633" s="86"/>
      <c r="P1633" s="86"/>
    </row>
    <row r="1634" spans="14:16" ht="18" customHeight="1" x14ac:dyDescent="0.2">
      <c r="N1634" s="86"/>
      <c r="O1634" s="86"/>
      <c r="P1634" s="86"/>
    </row>
    <row r="1635" spans="14:16" ht="18" customHeight="1" x14ac:dyDescent="0.2">
      <c r="N1635" s="86"/>
      <c r="O1635" s="86"/>
      <c r="P1635" s="86"/>
    </row>
    <row r="1636" spans="14:16" ht="18" customHeight="1" x14ac:dyDescent="0.2">
      <c r="N1636" s="86"/>
      <c r="O1636" s="86"/>
      <c r="P1636" s="86"/>
    </row>
    <row r="1637" spans="14:16" ht="18" customHeight="1" x14ac:dyDescent="0.2">
      <c r="N1637" s="86"/>
      <c r="O1637" s="86"/>
      <c r="P1637" s="86"/>
    </row>
    <row r="1638" spans="14:16" ht="18" customHeight="1" x14ac:dyDescent="0.2">
      <c r="N1638" s="86"/>
      <c r="O1638" s="86"/>
      <c r="P1638" s="86"/>
    </row>
    <row r="1639" spans="14:16" ht="18" customHeight="1" x14ac:dyDescent="0.2">
      <c r="N1639" s="86"/>
      <c r="O1639" s="86"/>
      <c r="P1639" s="86"/>
    </row>
    <row r="1640" spans="14:16" ht="18" customHeight="1" x14ac:dyDescent="0.2">
      <c r="N1640" s="86"/>
      <c r="O1640" s="86"/>
      <c r="P1640" s="86"/>
    </row>
    <row r="1641" spans="14:16" ht="18" customHeight="1" x14ac:dyDescent="0.2">
      <c r="N1641" s="86"/>
      <c r="O1641" s="86"/>
      <c r="P1641" s="86"/>
    </row>
    <row r="1642" spans="14:16" ht="18" customHeight="1" x14ac:dyDescent="0.2">
      <c r="N1642" s="86"/>
      <c r="O1642" s="86"/>
      <c r="P1642" s="86"/>
    </row>
    <row r="1643" spans="14:16" ht="18" customHeight="1" x14ac:dyDescent="0.2">
      <c r="N1643" s="86"/>
      <c r="O1643" s="86"/>
      <c r="P1643" s="86"/>
    </row>
    <row r="1644" spans="14:16" ht="18" customHeight="1" x14ac:dyDescent="0.2">
      <c r="N1644" s="86"/>
      <c r="O1644" s="86"/>
      <c r="P1644" s="86"/>
    </row>
    <row r="1645" spans="14:16" ht="18" customHeight="1" x14ac:dyDescent="0.2">
      <c r="N1645" s="86"/>
      <c r="O1645" s="86"/>
      <c r="P1645" s="86"/>
    </row>
    <row r="1646" spans="14:16" ht="18" customHeight="1" x14ac:dyDescent="0.2">
      <c r="N1646" s="86"/>
      <c r="O1646" s="86"/>
      <c r="P1646" s="86"/>
    </row>
    <row r="1647" spans="14:16" ht="18" customHeight="1" x14ac:dyDescent="0.2">
      <c r="N1647" s="86"/>
      <c r="O1647" s="86"/>
      <c r="P1647" s="86"/>
    </row>
    <row r="1648" spans="14:16" ht="18" customHeight="1" x14ac:dyDescent="0.2">
      <c r="N1648" s="86"/>
      <c r="O1648" s="86"/>
      <c r="P1648" s="86"/>
    </row>
    <row r="1649" spans="14:16" ht="18" customHeight="1" x14ac:dyDescent="0.2">
      <c r="N1649" s="86"/>
      <c r="O1649" s="86"/>
      <c r="P1649" s="86"/>
    </row>
    <row r="1650" spans="14:16" ht="18" customHeight="1" x14ac:dyDescent="0.2">
      <c r="N1650" s="86"/>
      <c r="O1650" s="86"/>
      <c r="P1650" s="86"/>
    </row>
    <row r="1651" spans="14:16" ht="18" customHeight="1" x14ac:dyDescent="0.2">
      <c r="N1651" s="86"/>
      <c r="O1651" s="86"/>
      <c r="P1651" s="86"/>
    </row>
    <row r="1652" spans="14:16" ht="18" customHeight="1" x14ac:dyDescent="0.2">
      <c r="N1652" s="86"/>
      <c r="O1652" s="86"/>
      <c r="P1652" s="86"/>
    </row>
    <row r="1653" spans="14:16" ht="18" customHeight="1" x14ac:dyDescent="0.2">
      <c r="N1653" s="86"/>
      <c r="O1653" s="86"/>
      <c r="P1653" s="86"/>
    </row>
    <row r="1654" spans="14:16" ht="18" customHeight="1" x14ac:dyDescent="0.2">
      <c r="N1654" s="86"/>
      <c r="O1654" s="86"/>
      <c r="P1654" s="86"/>
    </row>
    <row r="1655" spans="14:16" ht="18" customHeight="1" x14ac:dyDescent="0.2">
      <c r="N1655" s="86"/>
      <c r="O1655" s="86"/>
      <c r="P1655" s="86"/>
    </row>
    <row r="1656" spans="14:16" ht="18" customHeight="1" x14ac:dyDescent="0.2">
      <c r="N1656" s="86"/>
      <c r="O1656" s="86"/>
      <c r="P1656" s="86"/>
    </row>
    <row r="1657" spans="14:16" ht="18" customHeight="1" x14ac:dyDescent="0.2">
      <c r="N1657" s="86"/>
      <c r="O1657" s="86"/>
      <c r="P1657" s="86"/>
    </row>
    <row r="1658" spans="14:16" ht="18" customHeight="1" x14ac:dyDescent="0.2">
      <c r="N1658" s="86"/>
      <c r="O1658" s="86"/>
      <c r="P1658" s="86"/>
    </row>
    <row r="1659" spans="14:16" ht="18" customHeight="1" x14ac:dyDescent="0.2">
      <c r="N1659" s="86"/>
      <c r="O1659" s="86"/>
      <c r="P1659" s="86"/>
    </row>
    <row r="1660" spans="14:16" ht="18" customHeight="1" x14ac:dyDescent="0.2">
      <c r="N1660" s="86"/>
      <c r="O1660" s="86"/>
      <c r="P1660" s="86"/>
    </row>
    <row r="1661" spans="14:16" ht="18" customHeight="1" x14ac:dyDescent="0.2">
      <c r="N1661" s="86"/>
      <c r="O1661" s="86"/>
      <c r="P1661" s="86"/>
    </row>
    <row r="1662" spans="14:16" ht="18" customHeight="1" x14ac:dyDescent="0.2">
      <c r="N1662" s="86"/>
      <c r="O1662" s="86"/>
      <c r="P1662" s="86"/>
    </row>
    <row r="1663" spans="14:16" ht="18" customHeight="1" x14ac:dyDescent="0.2">
      <c r="N1663" s="86"/>
      <c r="O1663" s="86"/>
      <c r="P1663" s="86"/>
    </row>
    <row r="1664" spans="14:16" ht="18" customHeight="1" x14ac:dyDescent="0.2">
      <c r="N1664" s="86"/>
      <c r="O1664" s="86"/>
      <c r="P1664" s="86"/>
    </row>
    <row r="1665" spans="14:16" ht="18" customHeight="1" x14ac:dyDescent="0.2">
      <c r="N1665" s="86"/>
      <c r="O1665" s="86"/>
      <c r="P1665" s="86"/>
    </row>
    <row r="1666" spans="14:16" ht="18" customHeight="1" x14ac:dyDescent="0.2">
      <c r="N1666" s="86"/>
      <c r="O1666" s="86"/>
      <c r="P1666" s="86"/>
    </row>
    <row r="1667" spans="14:16" ht="18" customHeight="1" x14ac:dyDescent="0.2">
      <c r="N1667" s="86"/>
      <c r="O1667" s="86"/>
      <c r="P1667" s="86"/>
    </row>
    <row r="1668" spans="14:16" ht="18" customHeight="1" x14ac:dyDescent="0.2">
      <c r="N1668" s="86"/>
      <c r="O1668" s="86"/>
      <c r="P1668" s="86"/>
    </row>
    <row r="1669" spans="14:16" ht="18" customHeight="1" x14ac:dyDescent="0.2">
      <c r="N1669" s="86"/>
      <c r="O1669" s="86"/>
      <c r="P1669" s="86"/>
    </row>
    <row r="1670" spans="14:16" ht="18" customHeight="1" x14ac:dyDescent="0.2">
      <c r="N1670" s="86"/>
      <c r="O1670" s="86"/>
      <c r="P1670" s="86"/>
    </row>
    <row r="1671" spans="14:16" ht="18" customHeight="1" x14ac:dyDescent="0.2">
      <c r="N1671" s="86"/>
      <c r="O1671" s="86"/>
      <c r="P1671" s="86"/>
    </row>
    <row r="1672" spans="14:16" ht="18" customHeight="1" x14ac:dyDescent="0.2">
      <c r="N1672" s="86"/>
      <c r="O1672" s="86"/>
      <c r="P1672" s="86"/>
    </row>
    <row r="1673" spans="14:16" ht="18" customHeight="1" x14ac:dyDescent="0.2">
      <c r="N1673" s="86"/>
      <c r="O1673" s="86"/>
      <c r="P1673" s="86"/>
    </row>
    <row r="1674" spans="14:16" ht="18" customHeight="1" x14ac:dyDescent="0.2">
      <c r="N1674" s="86"/>
      <c r="O1674" s="86"/>
      <c r="P1674" s="86"/>
    </row>
    <row r="1675" spans="14:16" ht="18" customHeight="1" x14ac:dyDescent="0.2">
      <c r="N1675" s="86"/>
      <c r="O1675" s="86"/>
      <c r="P1675" s="86"/>
    </row>
    <row r="1676" spans="14:16" ht="18" customHeight="1" x14ac:dyDescent="0.2">
      <c r="N1676" s="86"/>
      <c r="O1676" s="86"/>
      <c r="P1676" s="86"/>
    </row>
    <row r="1677" spans="14:16" ht="18" customHeight="1" x14ac:dyDescent="0.2">
      <c r="N1677" s="86"/>
      <c r="O1677" s="86"/>
      <c r="P1677" s="86"/>
    </row>
    <row r="1678" spans="14:16" ht="18" customHeight="1" x14ac:dyDescent="0.2">
      <c r="N1678" s="86"/>
      <c r="O1678" s="86"/>
      <c r="P1678" s="86"/>
    </row>
    <row r="1679" spans="14:16" ht="18" customHeight="1" x14ac:dyDescent="0.2">
      <c r="N1679" s="86"/>
      <c r="O1679" s="86"/>
      <c r="P1679" s="86"/>
    </row>
    <row r="1680" spans="14:16" ht="18" customHeight="1" x14ac:dyDescent="0.2">
      <c r="N1680" s="86"/>
      <c r="O1680" s="86"/>
      <c r="P1680" s="86"/>
    </row>
    <row r="1681" spans="14:16" ht="18" customHeight="1" x14ac:dyDescent="0.2">
      <c r="N1681" s="86"/>
      <c r="O1681" s="86"/>
      <c r="P1681" s="86"/>
    </row>
    <row r="1682" spans="14:16" ht="18" customHeight="1" x14ac:dyDescent="0.2">
      <c r="N1682" s="86"/>
      <c r="O1682" s="86"/>
      <c r="P1682" s="86"/>
    </row>
    <row r="1683" spans="14:16" ht="18" customHeight="1" x14ac:dyDescent="0.2">
      <c r="N1683" s="86"/>
      <c r="O1683" s="86"/>
      <c r="P1683" s="86"/>
    </row>
    <row r="1684" spans="14:16" ht="18" customHeight="1" x14ac:dyDescent="0.2">
      <c r="N1684" s="86"/>
      <c r="O1684" s="86"/>
      <c r="P1684" s="86"/>
    </row>
    <row r="1685" spans="14:16" ht="18" customHeight="1" x14ac:dyDescent="0.2">
      <c r="N1685" s="86"/>
      <c r="O1685" s="86"/>
      <c r="P1685" s="86"/>
    </row>
    <row r="1686" spans="14:16" ht="18" customHeight="1" x14ac:dyDescent="0.2">
      <c r="N1686" s="86"/>
      <c r="O1686" s="86"/>
      <c r="P1686" s="86"/>
    </row>
    <row r="1687" spans="14:16" ht="18" customHeight="1" x14ac:dyDescent="0.2">
      <c r="N1687" s="86"/>
      <c r="O1687" s="86"/>
      <c r="P1687" s="86"/>
    </row>
    <row r="1688" spans="14:16" ht="18" customHeight="1" x14ac:dyDescent="0.2">
      <c r="N1688" s="86"/>
      <c r="O1688" s="86"/>
      <c r="P1688" s="86"/>
    </row>
    <row r="1689" spans="14:16" ht="18" customHeight="1" x14ac:dyDescent="0.2">
      <c r="N1689" s="86"/>
      <c r="O1689" s="86"/>
      <c r="P1689" s="86"/>
    </row>
    <row r="1690" spans="14:16" ht="18" customHeight="1" x14ac:dyDescent="0.2">
      <c r="N1690" s="86"/>
      <c r="O1690" s="86"/>
      <c r="P1690" s="86"/>
    </row>
    <row r="1691" spans="14:16" ht="18" customHeight="1" x14ac:dyDescent="0.2">
      <c r="N1691" s="86"/>
      <c r="O1691" s="86"/>
      <c r="P1691" s="86"/>
    </row>
    <row r="1692" spans="14:16" ht="18" customHeight="1" x14ac:dyDescent="0.2">
      <c r="N1692" s="86"/>
      <c r="O1692" s="86"/>
      <c r="P1692" s="86"/>
    </row>
    <row r="1693" spans="14:16" ht="18" customHeight="1" x14ac:dyDescent="0.2">
      <c r="N1693" s="86"/>
      <c r="O1693" s="86"/>
      <c r="P1693" s="86"/>
    </row>
    <row r="1694" spans="14:16" ht="18" customHeight="1" x14ac:dyDescent="0.2">
      <c r="N1694" s="86"/>
      <c r="O1694" s="86"/>
      <c r="P1694" s="86"/>
    </row>
    <row r="1695" spans="14:16" ht="18" customHeight="1" x14ac:dyDescent="0.2">
      <c r="N1695" s="86"/>
      <c r="O1695" s="86"/>
      <c r="P1695" s="86"/>
    </row>
    <row r="1696" spans="14:16" ht="18" customHeight="1" x14ac:dyDescent="0.2">
      <c r="N1696" s="86"/>
      <c r="O1696" s="86"/>
      <c r="P1696" s="86"/>
    </row>
    <row r="1697" spans="14:16" ht="18" customHeight="1" x14ac:dyDescent="0.2">
      <c r="N1697" s="86"/>
      <c r="O1697" s="86"/>
      <c r="P1697" s="86"/>
    </row>
    <row r="1698" spans="14:16" ht="18" customHeight="1" x14ac:dyDescent="0.2">
      <c r="N1698" s="86"/>
      <c r="O1698" s="86"/>
      <c r="P1698" s="86"/>
    </row>
    <row r="1699" spans="14:16" ht="18" customHeight="1" x14ac:dyDescent="0.2">
      <c r="N1699" s="86"/>
      <c r="O1699" s="86"/>
      <c r="P1699" s="86"/>
    </row>
    <row r="1700" spans="14:16" ht="18" customHeight="1" x14ac:dyDescent="0.2">
      <c r="N1700" s="86"/>
      <c r="O1700" s="86"/>
      <c r="P1700" s="86"/>
    </row>
    <row r="1701" spans="14:16" ht="18" customHeight="1" x14ac:dyDescent="0.2">
      <c r="N1701" s="86"/>
      <c r="O1701" s="86"/>
      <c r="P1701" s="86"/>
    </row>
    <row r="1702" spans="14:16" ht="18" customHeight="1" x14ac:dyDescent="0.2">
      <c r="N1702" s="86"/>
      <c r="O1702" s="86"/>
      <c r="P1702" s="86"/>
    </row>
    <row r="1703" spans="14:16" ht="18" customHeight="1" x14ac:dyDescent="0.2">
      <c r="N1703" s="86"/>
      <c r="O1703" s="86"/>
      <c r="P1703" s="86"/>
    </row>
    <row r="1704" spans="14:16" ht="18" customHeight="1" x14ac:dyDescent="0.2">
      <c r="N1704" s="86"/>
      <c r="O1704" s="86"/>
      <c r="P1704" s="86"/>
    </row>
    <row r="1705" spans="14:16" ht="18" customHeight="1" x14ac:dyDescent="0.2">
      <c r="N1705" s="86"/>
      <c r="O1705" s="86"/>
      <c r="P1705" s="86"/>
    </row>
    <row r="1706" spans="14:16" ht="18" customHeight="1" x14ac:dyDescent="0.2">
      <c r="N1706" s="86"/>
      <c r="O1706" s="86"/>
      <c r="P1706" s="86"/>
    </row>
    <row r="1707" spans="14:16" ht="18" customHeight="1" x14ac:dyDescent="0.2">
      <c r="N1707" s="86"/>
      <c r="O1707" s="86"/>
      <c r="P1707" s="86"/>
    </row>
    <row r="1708" spans="14:16" ht="18" customHeight="1" x14ac:dyDescent="0.2">
      <c r="N1708" s="86"/>
      <c r="O1708" s="86"/>
      <c r="P1708" s="86"/>
    </row>
    <row r="1709" spans="14:16" ht="18" customHeight="1" x14ac:dyDescent="0.2">
      <c r="N1709" s="86"/>
      <c r="O1709" s="86"/>
      <c r="P1709" s="86"/>
    </row>
    <row r="1710" spans="14:16" ht="18" customHeight="1" x14ac:dyDescent="0.2">
      <c r="N1710" s="86"/>
      <c r="O1710" s="86"/>
      <c r="P1710" s="86"/>
    </row>
    <row r="1711" spans="14:16" ht="18" customHeight="1" x14ac:dyDescent="0.2">
      <c r="N1711" s="86"/>
      <c r="O1711" s="86"/>
      <c r="P1711" s="86"/>
    </row>
    <row r="1712" spans="14:16" ht="18" customHeight="1" x14ac:dyDescent="0.2">
      <c r="N1712" s="86"/>
      <c r="O1712" s="86"/>
      <c r="P1712" s="86"/>
    </row>
    <row r="1713" spans="14:16" ht="18" customHeight="1" x14ac:dyDescent="0.2">
      <c r="N1713" s="86"/>
      <c r="O1713" s="86"/>
      <c r="P1713" s="86"/>
    </row>
    <row r="1714" spans="14:16" ht="18" customHeight="1" x14ac:dyDescent="0.2">
      <c r="N1714" s="86"/>
      <c r="O1714" s="86"/>
      <c r="P1714" s="86"/>
    </row>
    <row r="1715" spans="14:16" ht="18" customHeight="1" x14ac:dyDescent="0.2">
      <c r="N1715" s="86"/>
      <c r="O1715" s="86"/>
      <c r="P1715" s="86"/>
    </row>
    <row r="1716" spans="14:16" ht="18" customHeight="1" x14ac:dyDescent="0.2">
      <c r="N1716" s="86"/>
      <c r="O1716" s="86"/>
      <c r="P1716" s="86"/>
    </row>
    <row r="1717" spans="14:16" ht="18" customHeight="1" x14ac:dyDescent="0.2">
      <c r="N1717" s="86"/>
      <c r="O1717" s="86"/>
      <c r="P1717" s="86"/>
    </row>
    <row r="1718" spans="14:16" ht="18" customHeight="1" x14ac:dyDescent="0.2">
      <c r="N1718" s="86"/>
      <c r="O1718" s="86"/>
      <c r="P1718" s="86"/>
    </row>
    <row r="1719" spans="14:16" ht="18" customHeight="1" x14ac:dyDescent="0.2">
      <c r="N1719" s="86"/>
      <c r="O1719" s="86"/>
      <c r="P1719" s="86"/>
    </row>
    <row r="1720" spans="14:16" ht="18" customHeight="1" x14ac:dyDescent="0.2">
      <c r="N1720" s="86"/>
      <c r="O1720" s="86"/>
      <c r="P1720" s="86"/>
    </row>
    <row r="1721" spans="14:16" ht="18" customHeight="1" x14ac:dyDescent="0.2">
      <c r="N1721" s="86"/>
      <c r="O1721" s="86"/>
      <c r="P1721" s="86"/>
    </row>
    <row r="1722" spans="14:16" ht="18" customHeight="1" x14ac:dyDescent="0.2">
      <c r="N1722" s="86"/>
      <c r="O1722" s="86"/>
      <c r="P1722" s="86"/>
    </row>
    <row r="1723" spans="14:16" ht="18" customHeight="1" x14ac:dyDescent="0.2">
      <c r="N1723" s="86"/>
      <c r="O1723" s="86"/>
      <c r="P1723" s="86"/>
    </row>
    <row r="1724" spans="14:16" ht="18" customHeight="1" x14ac:dyDescent="0.2">
      <c r="N1724" s="86"/>
      <c r="O1724" s="86"/>
      <c r="P1724" s="86"/>
    </row>
    <row r="1725" spans="14:16" ht="18" customHeight="1" x14ac:dyDescent="0.2">
      <c r="N1725" s="86"/>
      <c r="O1725" s="86"/>
      <c r="P1725" s="86"/>
    </row>
    <row r="1726" spans="14:16" ht="18" customHeight="1" x14ac:dyDescent="0.2">
      <c r="N1726" s="86"/>
      <c r="O1726" s="86"/>
      <c r="P1726" s="86"/>
    </row>
    <row r="1727" spans="14:16" ht="18" customHeight="1" x14ac:dyDescent="0.2">
      <c r="N1727" s="86"/>
      <c r="O1727" s="86"/>
      <c r="P1727" s="86"/>
    </row>
    <row r="1728" spans="14:16" ht="18" customHeight="1" x14ac:dyDescent="0.2">
      <c r="N1728" s="86"/>
      <c r="O1728" s="86"/>
      <c r="P1728" s="86"/>
    </row>
    <row r="1729" spans="14:16" ht="18" customHeight="1" x14ac:dyDescent="0.2">
      <c r="N1729" s="86"/>
      <c r="O1729" s="86"/>
      <c r="P1729" s="86"/>
    </row>
    <row r="1730" spans="14:16" ht="18" customHeight="1" x14ac:dyDescent="0.2">
      <c r="N1730" s="86"/>
      <c r="O1730" s="86"/>
      <c r="P1730" s="86"/>
    </row>
    <row r="1731" spans="14:16" ht="18" customHeight="1" x14ac:dyDescent="0.2">
      <c r="N1731" s="86"/>
      <c r="O1731" s="86"/>
      <c r="P1731" s="86"/>
    </row>
    <row r="1732" spans="14:16" ht="18" customHeight="1" x14ac:dyDescent="0.2">
      <c r="N1732" s="86"/>
      <c r="O1732" s="86"/>
      <c r="P1732" s="86"/>
    </row>
    <row r="1733" spans="14:16" ht="18" customHeight="1" x14ac:dyDescent="0.2">
      <c r="N1733" s="86"/>
      <c r="O1733" s="86"/>
      <c r="P1733" s="86"/>
    </row>
    <row r="1734" spans="14:16" ht="18" customHeight="1" x14ac:dyDescent="0.2">
      <c r="N1734" s="86"/>
      <c r="O1734" s="86"/>
      <c r="P1734" s="86"/>
    </row>
    <row r="1735" spans="14:16" ht="18" customHeight="1" x14ac:dyDescent="0.2">
      <c r="N1735" s="86"/>
      <c r="O1735" s="86"/>
      <c r="P1735" s="86"/>
    </row>
    <row r="1736" spans="14:16" ht="18" customHeight="1" x14ac:dyDescent="0.2">
      <c r="N1736" s="86"/>
      <c r="O1736" s="86"/>
      <c r="P1736" s="86"/>
    </row>
    <row r="1737" spans="14:16" ht="18" customHeight="1" x14ac:dyDescent="0.2">
      <c r="N1737" s="86"/>
      <c r="O1737" s="86"/>
      <c r="P1737" s="86"/>
    </row>
    <row r="1738" spans="14:16" ht="18" customHeight="1" x14ac:dyDescent="0.2">
      <c r="N1738" s="86"/>
      <c r="O1738" s="86"/>
      <c r="P1738" s="86"/>
    </row>
    <row r="1739" spans="14:16" ht="18" customHeight="1" x14ac:dyDescent="0.2">
      <c r="N1739" s="86"/>
      <c r="O1739" s="86"/>
      <c r="P1739" s="86"/>
    </row>
    <row r="1740" spans="14:16" ht="18" customHeight="1" x14ac:dyDescent="0.2">
      <c r="N1740" s="86"/>
      <c r="O1740" s="86"/>
      <c r="P1740" s="86"/>
    </row>
    <row r="1741" spans="14:16" ht="18" customHeight="1" x14ac:dyDescent="0.2">
      <c r="N1741" s="86"/>
      <c r="O1741" s="86"/>
      <c r="P1741" s="86"/>
    </row>
    <row r="1742" spans="14:16" ht="18" customHeight="1" x14ac:dyDescent="0.2">
      <c r="N1742" s="86"/>
      <c r="O1742" s="86"/>
      <c r="P1742" s="86"/>
    </row>
    <row r="1743" spans="14:16" ht="18" customHeight="1" x14ac:dyDescent="0.2">
      <c r="N1743" s="86"/>
      <c r="O1743" s="86"/>
      <c r="P1743" s="86"/>
    </row>
    <row r="1744" spans="14:16" ht="18" customHeight="1" x14ac:dyDescent="0.2">
      <c r="N1744" s="86"/>
      <c r="O1744" s="86"/>
      <c r="P1744" s="86"/>
    </row>
    <row r="1745" spans="14:16" ht="18" customHeight="1" x14ac:dyDescent="0.2">
      <c r="N1745" s="86"/>
      <c r="O1745" s="86"/>
      <c r="P1745" s="86"/>
    </row>
    <row r="1746" spans="14:16" ht="18" customHeight="1" x14ac:dyDescent="0.2">
      <c r="N1746" s="86"/>
      <c r="O1746" s="86"/>
      <c r="P1746" s="86"/>
    </row>
    <row r="1747" spans="14:16" ht="18" customHeight="1" x14ac:dyDescent="0.2">
      <c r="N1747" s="86"/>
      <c r="O1747" s="86"/>
      <c r="P1747" s="86"/>
    </row>
    <row r="1748" spans="14:16" ht="18" customHeight="1" x14ac:dyDescent="0.2">
      <c r="N1748" s="86"/>
      <c r="O1748" s="86"/>
      <c r="P1748" s="86"/>
    </row>
    <row r="1749" spans="14:16" ht="18" customHeight="1" x14ac:dyDescent="0.2">
      <c r="N1749" s="86"/>
      <c r="O1749" s="86"/>
      <c r="P1749" s="86"/>
    </row>
    <row r="1750" spans="14:16" ht="18" customHeight="1" x14ac:dyDescent="0.2">
      <c r="N1750" s="86"/>
      <c r="O1750" s="86"/>
      <c r="P1750" s="86"/>
    </row>
    <row r="1751" spans="14:16" ht="18" customHeight="1" x14ac:dyDescent="0.2">
      <c r="N1751" s="86"/>
      <c r="O1751" s="86"/>
      <c r="P1751" s="86"/>
    </row>
    <row r="1752" spans="14:16" ht="18" customHeight="1" x14ac:dyDescent="0.2">
      <c r="N1752" s="86"/>
      <c r="O1752" s="86"/>
      <c r="P1752" s="86"/>
    </row>
    <row r="1753" spans="14:16" ht="18" customHeight="1" x14ac:dyDescent="0.2">
      <c r="N1753" s="86"/>
      <c r="O1753" s="86"/>
      <c r="P1753" s="86"/>
    </row>
    <row r="1754" spans="14:16" ht="18" customHeight="1" x14ac:dyDescent="0.2">
      <c r="N1754" s="86"/>
      <c r="O1754" s="86"/>
      <c r="P1754" s="86"/>
    </row>
    <row r="1755" spans="14:16" ht="18" customHeight="1" x14ac:dyDescent="0.2">
      <c r="N1755" s="86"/>
      <c r="O1755" s="86"/>
      <c r="P1755" s="86"/>
    </row>
    <row r="1756" spans="14:16" ht="18" customHeight="1" x14ac:dyDescent="0.2">
      <c r="N1756" s="86"/>
      <c r="O1756" s="86"/>
      <c r="P1756" s="86"/>
    </row>
    <row r="1757" spans="14:16" ht="18" customHeight="1" x14ac:dyDescent="0.2">
      <c r="N1757" s="86"/>
      <c r="O1757" s="86"/>
      <c r="P1757" s="86"/>
    </row>
    <row r="1758" spans="14:16" ht="18" customHeight="1" x14ac:dyDescent="0.2">
      <c r="N1758" s="86"/>
      <c r="O1758" s="86"/>
      <c r="P1758" s="86"/>
    </row>
    <row r="1759" spans="14:16" ht="18" customHeight="1" x14ac:dyDescent="0.2">
      <c r="N1759" s="86"/>
      <c r="O1759" s="86"/>
      <c r="P1759" s="86"/>
    </row>
    <row r="1760" spans="14:16" ht="18" customHeight="1" x14ac:dyDescent="0.2">
      <c r="N1760" s="86"/>
      <c r="O1760" s="86"/>
      <c r="P1760" s="86"/>
    </row>
    <row r="1761" spans="14:16" ht="18" customHeight="1" x14ac:dyDescent="0.2">
      <c r="N1761" s="86"/>
      <c r="O1761" s="86"/>
      <c r="P1761" s="86"/>
    </row>
    <row r="1762" spans="14:16" ht="18" customHeight="1" x14ac:dyDescent="0.2">
      <c r="N1762" s="86"/>
      <c r="O1762" s="86"/>
      <c r="P1762" s="86"/>
    </row>
    <row r="1763" spans="14:16" ht="18" customHeight="1" x14ac:dyDescent="0.2">
      <c r="N1763" s="86"/>
      <c r="O1763" s="86"/>
      <c r="P1763" s="86"/>
    </row>
    <row r="1764" spans="14:16" ht="18" customHeight="1" x14ac:dyDescent="0.2">
      <c r="N1764" s="86"/>
      <c r="O1764" s="86"/>
      <c r="P1764" s="86"/>
    </row>
    <row r="1765" spans="14:16" ht="18" customHeight="1" x14ac:dyDescent="0.2">
      <c r="N1765" s="86"/>
      <c r="O1765" s="86"/>
      <c r="P1765" s="86"/>
    </row>
    <row r="1766" spans="14:16" ht="18" customHeight="1" x14ac:dyDescent="0.2">
      <c r="N1766" s="86"/>
      <c r="O1766" s="86"/>
      <c r="P1766" s="86"/>
    </row>
    <row r="1767" spans="14:16" ht="18" customHeight="1" x14ac:dyDescent="0.2">
      <c r="N1767" s="86"/>
      <c r="O1767" s="86"/>
      <c r="P1767" s="86"/>
    </row>
    <row r="1768" spans="14:16" ht="18" customHeight="1" x14ac:dyDescent="0.2">
      <c r="N1768" s="86"/>
      <c r="O1768" s="86"/>
      <c r="P1768" s="86"/>
    </row>
    <row r="1769" spans="14:16" ht="18" customHeight="1" x14ac:dyDescent="0.2">
      <c r="N1769" s="86"/>
      <c r="O1769" s="86"/>
      <c r="P1769" s="86"/>
    </row>
    <row r="1770" spans="14:16" ht="18" customHeight="1" x14ac:dyDescent="0.2">
      <c r="N1770" s="86"/>
      <c r="O1770" s="86"/>
      <c r="P1770" s="86"/>
    </row>
    <row r="1771" spans="14:16" ht="18" customHeight="1" x14ac:dyDescent="0.2">
      <c r="N1771" s="86"/>
      <c r="O1771" s="86"/>
      <c r="P1771" s="86"/>
    </row>
    <row r="1772" spans="14:16" ht="18" customHeight="1" x14ac:dyDescent="0.2">
      <c r="N1772" s="86"/>
      <c r="O1772" s="86"/>
      <c r="P1772" s="86"/>
    </row>
    <row r="1773" spans="14:16" ht="18" customHeight="1" x14ac:dyDescent="0.2">
      <c r="N1773" s="86"/>
      <c r="O1773" s="86"/>
      <c r="P1773" s="86"/>
    </row>
    <row r="1774" spans="14:16" ht="18" customHeight="1" x14ac:dyDescent="0.2">
      <c r="N1774" s="86"/>
      <c r="O1774" s="86"/>
      <c r="P1774" s="86"/>
    </row>
    <row r="1775" spans="14:16" ht="18" customHeight="1" x14ac:dyDescent="0.2">
      <c r="N1775" s="86"/>
      <c r="O1775" s="86"/>
      <c r="P1775" s="86"/>
    </row>
    <row r="1776" spans="14:16" ht="18" customHeight="1" x14ac:dyDescent="0.2">
      <c r="N1776" s="86"/>
      <c r="O1776" s="86"/>
      <c r="P1776" s="86"/>
    </row>
    <row r="1777" spans="14:16" ht="18" customHeight="1" x14ac:dyDescent="0.2">
      <c r="N1777" s="86"/>
      <c r="O1777" s="86"/>
      <c r="P1777" s="86"/>
    </row>
    <row r="1778" spans="14:16" ht="18" customHeight="1" x14ac:dyDescent="0.2">
      <c r="N1778" s="86"/>
      <c r="O1778" s="86"/>
      <c r="P1778" s="86"/>
    </row>
    <row r="1779" spans="14:16" ht="18" customHeight="1" x14ac:dyDescent="0.2">
      <c r="N1779" s="86"/>
      <c r="O1779" s="86"/>
      <c r="P1779" s="86"/>
    </row>
    <row r="1780" spans="14:16" ht="18" customHeight="1" x14ac:dyDescent="0.2">
      <c r="N1780" s="86"/>
      <c r="O1780" s="86"/>
      <c r="P1780" s="86"/>
    </row>
    <row r="1781" spans="14:16" ht="18" customHeight="1" x14ac:dyDescent="0.2">
      <c r="N1781" s="86"/>
      <c r="O1781" s="86"/>
      <c r="P1781" s="86"/>
    </row>
    <row r="1782" spans="14:16" ht="18" customHeight="1" x14ac:dyDescent="0.2">
      <c r="N1782" s="86"/>
      <c r="O1782" s="86"/>
      <c r="P1782" s="86"/>
    </row>
    <row r="1783" spans="14:16" ht="18" customHeight="1" x14ac:dyDescent="0.2">
      <c r="N1783" s="86"/>
      <c r="O1783" s="86"/>
      <c r="P1783" s="86"/>
    </row>
    <row r="1784" spans="14:16" ht="18" customHeight="1" x14ac:dyDescent="0.2">
      <c r="N1784" s="86"/>
      <c r="O1784" s="86"/>
      <c r="P1784" s="86"/>
    </row>
    <row r="1785" spans="14:16" ht="18" customHeight="1" x14ac:dyDescent="0.2">
      <c r="N1785" s="86"/>
      <c r="O1785" s="86"/>
      <c r="P1785" s="86"/>
    </row>
    <row r="1786" spans="14:16" ht="18" customHeight="1" x14ac:dyDescent="0.2">
      <c r="N1786" s="86"/>
      <c r="O1786" s="86"/>
      <c r="P1786" s="86"/>
    </row>
    <row r="1787" spans="14:16" ht="18" customHeight="1" x14ac:dyDescent="0.2">
      <c r="N1787" s="86"/>
      <c r="O1787" s="86"/>
      <c r="P1787" s="86"/>
    </row>
    <row r="1788" spans="14:16" ht="18" customHeight="1" x14ac:dyDescent="0.2">
      <c r="N1788" s="86"/>
      <c r="O1788" s="86"/>
      <c r="P1788" s="86"/>
    </row>
    <row r="1789" spans="14:16" ht="18" customHeight="1" x14ac:dyDescent="0.2">
      <c r="N1789" s="86"/>
      <c r="O1789" s="86"/>
      <c r="P1789" s="86"/>
    </row>
    <row r="1790" spans="14:16" ht="18" customHeight="1" x14ac:dyDescent="0.2">
      <c r="N1790" s="86"/>
      <c r="O1790" s="86"/>
      <c r="P1790" s="86"/>
    </row>
    <row r="1791" spans="14:16" ht="18" customHeight="1" x14ac:dyDescent="0.2">
      <c r="N1791" s="86"/>
      <c r="O1791" s="86"/>
      <c r="P1791" s="86"/>
    </row>
    <row r="1792" spans="14:16" ht="18" customHeight="1" x14ac:dyDescent="0.2">
      <c r="N1792" s="86"/>
      <c r="O1792" s="86"/>
      <c r="P1792" s="86"/>
    </row>
    <row r="1793" spans="14:16" ht="18" customHeight="1" x14ac:dyDescent="0.2">
      <c r="N1793" s="86"/>
      <c r="O1793" s="86"/>
      <c r="P1793" s="86"/>
    </row>
    <row r="1794" spans="14:16" ht="18" customHeight="1" x14ac:dyDescent="0.2">
      <c r="N1794" s="86"/>
      <c r="O1794" s="86"/>
      <c r="P1794" s="86"/>
    </row>
    <row r="1795" spans="14:16" ht="18" customHeight="1" x14ac:dyDescent="0.2">
      <c r="N1795" s="86"/>
      <c r="O1795" s="86"/>
      <c r="P1795" s="86"/>
    </row>
    <row r="1796" spans="14:16" ht="18" customHeight="1" x14ac:dyDescent="0.2">
      <c r="N1796" s="86"/>
      <c r="O1796" s="86"/>
      <c r="P1796" s="86"/>
    </row>
    <row r="1797" spans="14:16" ht="18" customHeight="1" x14ac:dyDescent="0.2">
      <c r="N1797" s="86"/>
      <c r="O1797" s="86"/>
      <c r="P1797" s="86"/>
    </row>
    <row r="1798" spans="14:16" ht="18" customHeight="1" x14ac:dyDescent="0.2">
      <c r="N1798" s="86"/>
      <c r="O1798" s="86"/>
      <c r="P1798" s="86"/>
    </row>
    <row r="1799" spans="14:16" ht="18" customHeight="1" x14ac:dyDescent="0.2">
      <c r="N1799" s="86"/>
      <c r="O1799" s="86"/>
      <c r="P1799" s="86"/>
    </row>
    <row r="1800" spans="14:16" ht="18" customHeight="1" x14ac:dyDescent="0.2">
      <c r="N1800" s="86"/>
      <c r="O1800" s="86"/>
      <c r="P1800" s="86"/>
    </row>
    <row r="1801" spans="14:16" ht="18" customHeight="1" x14ac:dyDescent="0.2">
      <c r="N1801" s="86"/>
      <c r="O1801" s="86"/>
      <c r="P1801" s="86"/>
    </row>
    <row r="1802" spans="14:16" ht="18" customHeight="1" x14ac:dyDescent="0.2">
      <c r="N1802" s="86"/>
      <c r="O1802" s="86"/>
      <c r="P1802" s="86"/>
    </row>
    <row r="1803" spans="14:16" ht="18" customHeight="1" x14ac:dyDescent="0.2">
      <c r="N1803" s="86"/>
      <c r="O1803" s="86"/>
      <c r="P1803" s="86"/>
    </row>
    <row r="1804" spans="14:16" ht="18" customHeight="1" x14ac:dyDescent="0.2">
      <c r="N1804" s="86"/>
      <c r="O1804" s="86"/>
      <c r="P1804" s="86"/>
    </row>
    <row r="1805" spans="14:16" ht="18" customHeight="1" x14ac:dyDescent="0.2">
      <c r="N1805" s="86"/>
      <c r="O1805" s="86"/>
      <c r="P1805" s="86"/>
    </row>
    <row r="1806" spans="14:16" ht="18" customHeight="1" x14ac:dyDescent="0.2">
      <c r="N1806" s="86"/>
      <c r="O1806" s="86"/>
      <c r="P1806" s="86"/>
    </row>
    <row r="1807" spans="14:16" ht="18" customHeight="1" x14ac:dyDescent="0.2">
      <c r="N1807" s="86"/>
      <c r="O1807" s="86"/>
      <c r="P1807" s="86"/>
    </row>
    <row r="1808" spans="14:16" ht="18" customHeight="1" x14ac:dyDescent="0.2">
      <c r="N1808" s="86"/>
      <c r="O1808" s="86"/>
      <c r="P1808" s="86"/>
    </row>
    <row r="1809" spans="14:16" ht="18" customHeight="1" x14ac:dyDescent="0.2">
      <c r="N1809" s="86"/>
      <c r="O1809" s="86"/>
      <c r="P1809" s="86"/>
    </row>
    <row r="1810" spans="14:16" ht="18" customHeight="1" x14ac:dyDescent="0.2">
      <c r="N1810" s="86"/>
      <c r="O1810" s="86"/>
      <c r="P1810" s="86"/>
    </row>
    <row r="1811" spans="14:16" ht="18" customHeight="1" x14ac:dyDescent="0.2">
      <c r="N1811" s="86"/>
      <c r="O1811" s="86"/>
      <c r="P1811" s="86"/>
    </row>
    <row r="1812" spans="14:16" ht="18" customHeight="1" x14ac:dyDescent="0.2">
      <c r="N1812" s="86"/>
      <c r="O1812" s="86"/>
      <c r="P1812" s="86"/>
    </row>
    <row r="1813" spans="14:16" ht="18" customHeight="1" x14ac:dyDescent="0.2">
      <c r="N1813" s="86"/>
      <c r="O1813" s="86"/>
      <c r="P1813" s="86"/>
    </row>
    <row r="1814" spans="14:16" ht="18" customHeight="1" x14ac:dyDescent="0.2">
      <c r="N1814" s="86"/>
      <c r="O1814" s="86"/>
      <c r="P1814" s="86"/>
    </row>
    <row r="1815" spans="14:16" ht="18" customHeight="1" x14ac:dyDescent="0.2">
      <c r="N1815" s="86"/>
      <c r="O1815" s="86"/>
      <c r="P1815" s="86"/>
    </row>
    <row r="1816" spans="14:16" ht="18" customHeight="1" x14ac:dyDescent="0.2">
      <c r="N1816" s="86"/>
      <c r="O1816" s="86"/>
      <c r="P1816" s="86"/>
    </row>
    <row r="1817" spans="14:16" ht="18" customHeight="1" x14ac:dyDescent="0.2">
      <c r="N1817" s="86"/>
      <c r="O1817" s="86"/>
      <c r="P1817" s="86"/>
    </row>
    <row r="1818" spans="14:16" ht="18" customHeight="1" x14ac:dyDescent="0.2">
      <c r="N1818" s="86"/>
      <c r="O1818" s="86"/>
      <c r="P1818" s="86"/>
    </row>
    <row r="1819" spans="14:16" ht="18" customHeight="1" x14ac:dyDescent="0.2">
      <c r="N1819" s="86"/>
      <c r="O1819" s="86"/>
      <c r="P1819" s="86"/>
    </row>
    <row r="1820" spans="14:16" ht="18" customHeight="1" x14ac:dyDescent="0.2">
      <c r="N1820" s="86"/>
      <c r="O1820" s="86"/>
      <c r="P1820" s="86"/>
    </row>
    <row r="1821" spans="14:16" ht="18" customHeight="1" x14ac:dyDescent="0.2">
      <c r="N1821" s="86"/>
      <c r="O1821" s="86"/>
      <c r="P1821" s="86"/>
    </row>
    <row r="1822" spans="14:16" ht="18" customHeight="1" x14ac:dyDescent="0.2">
      <c r="N1822" s="86"/>
      <c r="O1822" s="86"/>
      <c r="P1822" s="86"/>
    </row>
    <row r="1823" spans="14:16" ht="18" customHeight="1" x14ac:dyDescent="0.2">
      <c r="N1823" s="86"/>
      <c r="O1823" s="86"/>
      <c r="P1823" s="86"/>
    </row>
    <row r="1824" spans="14:16" ht="18" customHeight="1" x14ac:dyDescent="0.2">
      <c r="N1824" s="86"/>
      <c r="O1824" s="86"/>
      <c r="P1824" s="86"/>
    </row>
    <row r="1825" spans="14:16" ht="18" customHeight="1" x14ac:dyDescent="0.2">
      <c r="N1825" s="86"/>
      <c r="O1825" s="86"/>
      <c r="P1825" s="86"/>
    </row>
    <row r="1826" spans="14:16" ht="18" customHeight="1" x14ac:dyDescent="0.2">
      <c r="N1826" s="86"/>
      <c r="O1826" s="86"/>
      <c r="P1826" s="86"/>
    </row>
    <row r="1827" spans="14:16" ht="18" customHeight="1" x14ac:dyDescent="0.2">
      <c r="N1827" s="86"/>
      <c r="O1827" s="86"/>
      <c r="P1827" s="86"/>
    </row>
    <row r="1828" spans="14:16" ht="18" customHeight="1" x14ac:dyDescent="0.2">
      <c r="N1828" s="86"/>
      <c r="O1828" s="86"/>
      <c r="P1828" s="86"/>
    </row>
    <row r="1829" spans="14:16" ht="18" customHeight="1" x14ac:dyDescent="0.2">
      <c r="N1829" s="86"/>
      <c r="O1829" s="86"/>
      <c r="P1829" s="86"/>
    </row>
    <row r="1830" spans="14:16" ht="18" customHeight="1" x14ac:dyDescent="0.2">
      <c r="N1830" s="86"/>
      <c r="O1830" s="86"/>
      <c r="P1830" s="86"/>
    </row>
    <row r="1831" spans="14:16" ht="18" customHeight="1" x14ac:dyDescent="0.2">
      <c r="N1831" s="86"/>
      <c r="O1831" s="86"/>
      <c r="P1831" s="86"/>
    </row>
    <row r="1832" spans="14:16" ht="18" customHeight="1" x14ac:dyDescent="0.2">
      <c r="N1832" s="86"/>
      <c r="O1832" s="86"/>
      <c r="P1832" s="86"/>
    </row>
    <row r="1833" spans="14:16" ht="18" customHeight="1" x14ac:dyDescent="0.2">
      <c r="N1833" s="86"/>
      <c r="O1833" s="86"/>
      <c r="P1833" s="86"/>
    </row>
    <row r="1834" spans="14:16" ht="18" customHeight="1" x14ac:dyDescent="0.2">
      <c r="N1834" s="86"/>
      <c r="O1834" s="86"/>
      <c r="P1834" s="86"/>
    </row>
    <row r="1835" spans="14:16" ht="18" customHeight="1" x14ac:dyDescent="0.2">
      <c r="N1835" s="86"/>
      <c r="O1835" s="86"/>
      <c r="P1835" s="86"/>
    </row>
    <row r="1836" spans="14:16" ht="18" customHeight="1" x14ac:dyDescent="0.2">
      <c r="N1836" s="86"/>
      <c r="O1836" s="86"/>
      <c r="P1836" s="86"/>
    </row>
    <row r="1837" spans="14:16" ht="18" customHeight="1" x14ac:dyDescent="0.2">
      <c r="N1837" s="86"/>
      <c r="O1837" s="86"/>
      <c r="P1837" s="86"/>
    </row>
    <row r="1838" spans="14:16" ht="18" customHeight="1" x14ac:dyDescent="0.2">
      <c r="N1838" s="86"/>
      <c r="O1838" s="86"/>
      <c r="P1838" s="86"/>
    </row>
    <row r="1839" spans="14:16" ht="18" customHeight="1" x14ac:dyDescent="0.2">
      <c r="N1839" s="86"/>
      <c r="O1839" s="86"/>
      <c r="P1839" s="86"/>
    </row>
    <row r="1840" spans="14:16" ht="18" customHeight="1" x14ac:dyDescent="0.2">
      <c r="N1840" s="86"/>
      <c r="O1840" s="86"/>
      <c r="P1840" s="86"/>
    </row>
    <row r="1841" spans="14:16" ht="18" customHeight="1" x14ac:dyDescent="0.2">
      <c r="N1841" s="86"/>
      <c r="O1841" s="86"/>
      <c r="P1841" s="86"/>
    </row>
    <row r="1842" spans="14:16" ht="18" customHeight="1" x14ac:dyDescent="0.2">
      <c r="N1842" s="86"/>
      <c r="O1842" s="86"/>
      <c r="P1842" s="86"/>
    </row>
    <row r="1843" spans="14:16" ht="18" customHeight="1" x14ac:dyDescent="0.2">
      <c r="N1843" s="86"/>
      <c r="O1843" s="86"/>
      <c r="P1843" s="86"/>
    </row>
    <row r="1844" spans="14:16" ht="18" customHeight="1" x14ac:dyDescent="0.2">
      <c r="N1844" s="86"/>
      <c r="O1844" s="86"/>
      <c r="P1844" s="86"/>
    </row>
    <row r="1845" spans="14:16" ht="18" customHeight="1" x14ac:dyDescent="0.2">
      <c r="N1845" s="86"/>
      <c r="O1845" s="86"/>
      <c r="P1845" s="86"/>
    </row>
    <row r="1846" spans="14:16" ht="18" customHeight="1" x14ac:dyDescent="0.2">
      <c r="N1846" s="86"/>
      <c r="O1846" s="86"/>
      <c r="P1846" s="86"/>
    </row>
    <row r="1847" spans="14:16" ht="18" customHeight="1" x14ac:dyDescent="0.2">
      <c r="N1847" s="86"/>
      <c r="O1847" s="86"/>
      <c r="P1847" s="86"/>
    </row>
    <row r="1848" spans="14:16" ht="18" customHeight="1" x14ac:dyDescent="0.2">
      <c r="N1848" s="86"/>
      <c r="O1848" s="86"/>
      <c r="P1848" s="86"/>
    </row>
    <row r="1849" spans="14:16" ht="18" customHeight="1" x14ac:dyDescent="0.2">
      <c r="N1849" s="86"/>
      <c r="O1849" s="86"/>
      <c r="P1849" s="86"/>
    </row>
    <row r="1850" spans="14:16" ht="18" customHeight="1" x14ac:dyDescent="0.2">
      <c r="N1850" s="86"/>
      <c r="O1850" s="86"/>
      <c r="P1850" s="86"/>
    </row>
    <row r="1851" spans="14:16" ht="18" customHeight="1" x14ac:dyDescent="0.2">
      <c r="N1851" s="86"/>
      <c r="O1851" s="86"/>
      <c r="P1851" s="86"/>
    </row>
    <row r="1852" spans="14:16" ht="18" customHeight="1" x14ac:dyDescent="0.2">
      <c r="N1852" s="86"/>
      <c r="O1852" s="86"/>
      <c r="P1852" s="86"/>
    </row>
    <row r="1853" spans="14:16" ht="18" customHeight="1" x14ac:dyDescent="0.2">
      <c r="N1853" s="86"/>
      <c r="O1853" s="86"/>
      <c r="P1853" s="86"/>
    </row>
    <row r="1854" spans="14:16" ht="18" customHeight="1" x14ac:dyDescent="0.2">
      <c r="N1854" s="86"/>
      <c r="O1854" s="86"/>
      <c r="P1854" s="86"/>
    </row>
    <row r="1855" spans="14:16" ht="18" customHeight="1" x14ac:dyDescent="0.2">
      <c r="N1855" s="86"/>
      <c r="O1855" s="86"/>
      <c r="P1855" s="86"/>
    </row>
    <row r="1856" spans="14:16" ht="18" customHeight="1" x14ac:dyDescent="0.2">
      <c r="N1856" s="86"/>
      <c r="O1856" s="86"/>
      <c r="P1856" s="86"/>
    </row>
    <row r="1857" spans="14:16" ht="18" customHeight="1" x14ac:dyDescent="0.2">
      <c r="N1857" s="86"/>
      <c r="O1857" s="86"/>
      <c r="P1857" s="86"/>
    </row>
    <row r="1858" spans="14:16" ht="18" customHeight="1" x14ac:dyDescent="0.2">
      <c r="N1858" s="86"/>
      <c r="O1858" s="86"/>
      <c r="P1858" s="86"/>
    </row>
    <row r="1859" spans="14:16" ht="18" customHeight="1" x14ac:dyDescent="0.2">
      <c r="N1859" s="86"/>
      <c r="O1859" s="86"/>
      <c r="P1859" s="86"/>
    </row>
    <row r="1860" spans="14:16" ht="18" customHeight="1" x14ac:dyDescent="0.2">
      <c r="N1860" s="86"/>
      <c r="O1860" s="86"/>
      <c r="P1860" s="86"/>
    </row>
    <row r="1861" spans="14:16" ht="18" customHeight="1" x14ac:dyDescent="0.2">
      <c r="N1861" s="86"/>
      <c r="O1861" s="86"/>
      <c r="P1861" s="86"/>
    </row>
    <row r="1862" spans="14:16" ht="18" customHeight="1" x14ac:dyDescent="0.2">
      <c r="N1862" s="86"/>
      <c r="O1862" s="86"/>
      <c r="P1862" s="86"/>
    </row>
    <row r="1863" spans="14:16" ht="18" customHeight="1" x14ac:dyDescent="0.2">
      <c r="N1863" s="86"/>
      <c r="O1863" s="86"/>
      <c r="P1863" s="86"/>
    </row>
    <row r="1864" spans="14:16" ht="18" customHeight="1" x14ac:dyDescent="0.2">
      <c r="N1864" s="86"/>
      <c r="O1864" s="86"/>
      <c r="P1864" s="86"/>
    </row>
    <row r="1865" spans="14:16" ht="18" customHeight="1" x14ac:dyDescent="0.2">
      <c r="N1865" s="86"/>
      <c r="O1865" s="86"/>
      <c r="P1865" s="86"/>
    </row>
    <row r="1866" spans="14:16" ht="18" customHeight="1" x14ac:dyDescent="0.2">
      <c r="N1866" s="86"/>
      <c r="O1866" s="86"/>
      <c r="P1866" s="86"/>
    </row>
    <row r="1867" spans="14:16" ht="18" customHeight="1" x14ac:dyDescent="0.2">
      <c r="N1867" s="86"/>
      <c r="O1867" s="86"/>
      <c r="P1867" s="86"/>
    </row>
    <row r="1868" spans="14:16" ht="18" customHeight="1" x14ac:dyDescent="0.2">
      <c r="N1868" s="86"/>
      <c r="O1868" s="86"/>
      <c r="P1868" s="86"/>
    </row>
    <row r="1869" spans="14:16" ht="18" customHeight="1" x14ac:dyDescent="0.2">
      <c r="N1869" s="86"/>
      <c r="O1869" s="86"/>
      <c r="P1869" s="86"/>
    </row>
    <row r="1870" spans="14:16" ht="18" customHeight="1" x14ac:dyDescent="0.2">
      <c r="N1870" s="86"/>
      <c r="O1870" s="86"/>
      <c r="P1870" s="86"/>
    </row>
    <row r="1871" spans="14:16" ht="18" customHeight="1" x14ac:dyDescent="0.2">
      <c r="N1871" s="86"/>
      <c r="O1871" s="86"/>
      <c r="P1871" s="86"/>
    </row>
    <row r="1872" spans="14:16" ht="18" customHeight="1" x14ac:dyDescent="0.2">
      <c r="N1872" s="86"/>
      <c r="O1872" s="86"/>
      <c r="P1872" s="86"/>
    </row>
    <row r="1873" spans="14:16" ht="18" customHeight="1" x14ac:dyDescent="0.2">
      <c r="N1873" s="86"/>
      <c r="O1873" s="86"/>
      <c r="P1873" s="86"/>
    </row>
    <row r="1874" spans="14:16" ht="18" customHeight="1" x14ac:dyDescent="0.2">
      <c r="N1874" s="86"/>
      <c r="O1874" s="86"/>
      <c r="P1874" s="86"/>
    </row>
    <row r="1875" spans="14:16" ht="18" customHeight="1" x14ac:dyDescent="0.2">
      <c r="N1875" s="86"/>
      <c r="O1875" s="86"/>
      <c r="P1875" s="86"/>
    </row>
    <row r="1876" spans="14:16" ht="18" customHeight="1" x14ac:dyDescent="0.2">
      <c r="N1876" s="86"/>
      <c r="O1876" s="86"/>
      <c r="P1876" s="86"/>
    </row>
    <row r="1877" spans="14:16" ht="18" customHeight="1" x14ac:dyDescent="0.2">
      <c r="N1877" s="86"/>
      <c r="O1877" s="86"/>
      <c r="P1877" s="86"/>
    </row>
    <row r="1878" spans="14:16" ht="18" customHeight="1" x14ac:dyDescent="0.2">
      <c r="N1878" s="86"/>
      <c r="O1878" s="86"/>
      <c r="P1878" s="86"/>
    </row>
    <row r="1879" spans="14:16" ht="18" customHeight="1" x14ac:dyDescent="0.2">
      <c r="N1879" s="86"/>
      <c r="O1879" s="86"/>
      <c r="P1879" s="86"/>
    </row>
    <row r="1880" spans="14:16" ht="18" customHeight="1" x14ac:dyDescent="0.2">
      <c r="N1880" s="86"/>
      <c r="O1880" s="86"/>
      <c r="P1880" s="86"/>
    </row>
    <row r="1881" spans="14:16" ht="18" customHeight="1" x14ac:dyDescent="0.2">
      <c r="N1881" s="86"/>
      <c r="O1881" s="86"/>
      <c r="P1881" s="86"/>
    </row>
    <row r="1882" spans="14:16" ht="18" customHeight="1" x14ac:dyDescent="0.2">
      <c r="N1882" s="86"/>
      <c r="O1882" s="86"/>
      <c r="P1882" s="86"/>
    </row>
    <row r="1883" spans="14:16" ht="18" customHeight="1" x14ac:dyDescent="0.2">
      <c r="N1883" s="86"/>
      <c r="O1883" s="86"/>
      <c r="P1883" s="86"/>
    </row>
    <row r="1884" spans="14:16" ht="18" customHeight="1" x14ac:dyDescent="0.2">
      <c r="N1884" s="86"/>
      <c r="O1884" s="86"/>
      <c r="P1884" s="86"/>
    </row>
    <row r="1885" spans="14:16" ht="18" customHeight="1" x14ac:dyDescent="0.2">
      <c r="N1885" s="86"/>
      <c r="O1885" s="86"/>
      <c r="P1885" s="86"/>
    </row>
    <row r="1886" spans="14:16" ht="18" customHeight="1" x14ac:dyDescent="0.2">
      <c r="N1886" s="86"/>
      <c r="O1886" s="86"/>
      <c r="P1886" s="86"/>
    </row>
    <row r="1887" spans="14:16" ht="18" customHeight="1" x14ac:dyDescent="0.2">
      <c r="N1887" s="86"/>
      <c r="O1887" s="86"/>
      <c r="P1887" s="86"/>
    </row>
    <row r="1888" spans="14:16" ht="18" customHeight="1" x14ac:dyDescent="0.2">
      <c r="N1888" s="86"/>
      <c r="O1888" s="86"/>
      <c r="P1888" s="86"/>
    </row>
    <row r="1889" spans="14:16" ht="18" customHeight="1" x14ac:dyDescent="0.2">
      <c r="N1889" s="86"/>
      <c r="O1889" s="86"/>
      <c r="P1889" s="86"/>
    </row>
    <row r="1890" spans="14:16" ht="18" customHeight="1" x14ac:dyDescent="0.2">
      <c r="N1890" s="86"/>
      <c r="O1890" s="86"/>
      <c r="P1890" s="86"/>
    </row>
    <row r="1891" spans="14:16" ht="18" customHeight="1" x14ac:dyDescent="0.2">
      <c r="N1891" s="86"/>
      <c r="O1891" s="86"/>
      <c r="P1891" s="86"/>
    </row>
    <row r="1892" spans="14:16" ht="18" customHeight="1" x14ac:dyDescent="0.2">
      <c r="N1892" s="86"/>
      <c r="O1892" s="86"/>
      <c r="P1892" s="86"/>
    </row>
    <row r="1893" spans="14:16" ht="18" customHeight="1" x14ac:dyDescent="0.2">
      <c r="N1893" s="86"/>
      <c r="O1893" s="86"/>
      <c r="P1893" s="86"/>
    </row>
    <row r="1894" spans="14:16" ht="18" customHeight="1" x14ac:dyDescent="0.2">
      <c r="N1894" s="86"/>
      <c r="O1894" s="86"/>
      <c r="P1894" s="86"/>
    </row>
    <row r="1895" spans="14:16" ht="18" customHeight="1" x14ac:dyDescent="0.2">
      <c r="N1895" s="86"/>
      <c r="O1895" s="86"/>
      <c r="P1895" s="86"/>
    </row>
    <row r="1896" spans="14:16" ht="18" customHeight="1" x14ac:dyDescent="0.2">
      <c r="N1896" s="86"/>
      <c r="O1896" s="86"/>
      <c r="P1896" s="86"/>
    </row>
    <row r="1897" spans="14:16" ht="18" customHeight="1" x14ac:dyDescent="0.2">
      <c r="N1897" s="86"/>
      <c r="O1897" s="86"/>
      <c r="P1897" s="86"/>
    </row>
    <row r="1898" spans="14:16" ht="18" customHeight="1" x14ac:dyDescent="0.2">
      <c r="N1898" s="86"/>
      <c r="O1898" s="86"/>
      <c r="P1898" s="86"/>
    </row>
    <row r="1899" spans="14:16" ht="18" customHeight="1" x14ac:dyDescent="0.2">
      <c r="N1899" s="86"/>
      <c r="O1899" s="86"/>
      <c r="P1899" s="86"/>
    </row>
    <row r="1900" spans="14:16" ht="18" customHeight="1" x14ac:dyDescent="0.2">
      <c r="N1900" s="86"/>
      <c r="O1900" s="86"/>
      <c r="P1900" s="86"/>
    </row>
    <row r="1901" spans="14:16" ht="18" customHeight="1" x14ac:dyDescent="0.2">
      <c r="N1901" s="86"/>
      <c r="O1901" s="86"/>
      <c r="P1901" s="86"/>
    </row>
    <row r="1902" spans="14:16" ht="18" customHeight="1" x14ac:dyDescent="0.2">
      <c r="N1902" s="86"/>
      <c r="O1902" s="86"/>
      <c r="P1902" s="86"/>
    </row>
    <row r="1903" spans="14:16" ht="18" customHeight="1" x14ac:dyDescent="0.2">
      <c r="N1903" s="86"/>
      <c r="O1903" s="86"/>
      <c r="P1903" s="86"/>
    </row>
    <row r="1904" spans="14:16" ht="18" customHeight="1" x14ac:dyDescent="0.2">
      <c r="N1904" s="86"/>
      <c r="O1904" s="86"/>
      <c r="P1904" s="86"/>
    </row>
    <row r="1905" spans="14:16" ht="18" customHeight="1" x14ac:dyDescent="0.2">
      <c r="N1905" s="86"/>
      <c r="O1905" s="86"/>
      <c r="P1905" s="86"/>
    </row>
    <row r="1906" spans="14:16" ht="18" customHeight="1" x14ac:dyDescent="0.2">
      <c r="N1906" s="86"/>
      <c r="O1906" s="86"/>
      <c r="P1906" s="86"/>
    </row>
    <row r="1907" spans="14:16" ht="18" customHeight="1" x14ac:dyDescent="0.2">
      <c r="N1907" s="86"/>
      <c r="O1907" s="86"/>
      <c r="P1907" s="86"/>
    </row>
    <row r="1908" spans="14:16" ht="18" customHeight="1" x14ac:dyDescent="0.2">
      <c r="N1908" s="86"/>
      <c r="O1908" s="86"/>
      <c r="P1908" s="86"/>
    </row>
    <row r="1909" spans="14:16" ht="18" customHeight="1" x14ac:dyDescent="0.2">
      <c r="N1909" s="86"/>
      <c r="O1909" s="86"/>
      <c r="P1909" s="86"/>
    </row>
    <row r="1910" spans="14:16" ht="18" customHeight="1" x14ac:dyDescent="0.2">
      <c r="N1910" s="86"/>
      <c r="O1910" s="86"/>
      <c r="P1910" s="86"/>
    </row>
    <row r="1911" spans="14:16" ht="18" customHeight="1" x14ac:dyDescent="0.2">
      <c r="N1911" s="86"/>
      <c r="O1911" s="86"/>
      <c r="P1911" s="86"/>
    </row>
    <row r="1912" spans="14:16" ht="18" customHeight="1" x14ac:dyDescent="0.2">
      <c r="N1912" s="86"/>
      <c r="O1912" s="86"/>
      <c r="P1912" s="86"/>
    </row>
    <row r="1913" spans="14:16" ht="18" customHeight="1" x14ac:dyDescent="0.2">
      <c r="N1913" s="86"/>
      <c r="O1913" s="86"/>
      <c r="P1913" s="86"/>
    </row>
    <row r="1914" spans="14:16" ht="18" customHeight="1" x14ac:dyDescent="0.2">
      <c r="N1914" s="86"/>
      <c r="O1914" s="86"/>
      <c r="P1914" s="86"/>
    </row>
    <row r="1915" spans="14:16" ht="18" customHeight="1" x14ac:dyDescent="0.2">
      <c r="N1915" s="86"/>
      <c r="O1915" s="86"/>
      <c r="P1915" s="86"/>
    </row>
    <row r="1916" spans="14:16" ht="18" customHeight="1" x14ac:dyDescent="0.2">
      <c r="N1916" s="86"/>
      <c r="O1916" s="86"/>
      <c r="P1916" s="86"/>
    </row>
    <row r="1917" spans="14:16" ht="18" customHeight="1" x14ac:dyDescent="0.2">
      <c r="N1917" s="86"/>
      <c r="O1917" s="86"/>
      <c r="P1917" s="86"/>
    </row>
    <row r="1918" spans="14:16" ht="18" customHeight="1" x14ac:dyDescent="0.2">
      <c r="N1918" s="86"/>
      <c r="O1918" s="86"/>
      <c r="P1918" s="86"/>
    </row>
    <row r="1919" spans="14:16" ht="18" customHeight="1" x14ac:dyDescent="0.2">
      <c r="N1919" s="86"/>
      <c r="O1919" s="86"/>
      <c r="P1919" s="86"/>
    </row>
    <row r="1920" spans="14:16" ht="18" customHeight="1" x14ac:dyDescent="0.2">
      <c r="N1920" s="86"/>
      <c r="O1920" s="86"/>
      <c r="P1920" s="86"/>
    </row>
    <row r="1921" spans="14:16" ht="18" customHeight="1" x14ac:dyDescent="0.2">
      <c r="N1921" s="86"/>
      <c r="O1921" s="86"/>
      <c r="P1921" s="86"/>
    </row>
    <row r="1922" spans="14:16" ht="18" customHeight="1" x14ac:dyDescent="0.2">
      <c r="N1922" s="86"/>
      <c r="O1922" s="86"/>
      <c r="P1922" s="86"/>
    </row>
    <row r="1923" spans="14:16" ht="18" customHeight="1" x14ac:dyDescent="0.2">
      <c r="N1923" s="86"/>
      <c r="O1923" s="86"/>
      <c r="P1923" s="86"/>
    </row>
    <row r="1924" spans="14:16" ht="18" customHeight="1" x14ac:dyDescent="0.2">
      <c r="N1924" s="86"/>
      <c r="O1924" s="86"/>
      <c r="P1924" s="86"/>
    </row>
    <row r="1925" spans="14:16" ht="18" customHeight="1" x14ac:dyDescent="0.2">
      <c r="N1925" s="86"/>
      <c r="O1925" s="86"/>
      <c r="P1925" s="86"/>
    </row>
    <row r="1926" spans="14:16" ht="18" customHeight="1" x14ac:dyDescent="0.2">
      <c r="N1926" s="86"/>
      <c r="O1926" s="86"/>
      <c r="P1926" s="86"/>
    </row>
    <row r="1927" spans="14:16" ht="18" customHeight="1" x14ac:dyDescent="0.2">
      <c r="N1927" s="86"/>
      <c r="O1927" s="86"/>
      <c r="P1927" s="86"/>
    </row>
    <row r="1928" spans="14:16" ht="18" customHeight="1" x14ac:dyDescent="0.2">
      <c r="N1928" s="86"/>
      <c r="O1928" s="86"/>
      <c r="P1928" s="86"/>
    </row>
    <row r="1929" spans="14:16" ht="18" customHeight="1" x14ac:dyDescent="0.2">
      <c r="N1929" s="86"/>
      <c r="O1929" s="86"/>
      <c r="P1929" s="86"/>
    </row>
    <row r="1930" spans="14:16" ht="18" customHeight="1" x14ac:dyDescent="0.2">
      <c r="N1930" s="86"/>
      <c r="O1930" s="86"/>
      <c r="P1930" s="86"/>
    </row>
    <row r="1931" spans="14:16" ht="18" customHeight="1" x14ac:dyDescent="0.2">
      <c r="N1931" s="86"/>
      <c r="O1931" s="86"/>
      <c r="P1931" s="86"/>
    </row>
    <row r="1932" spans="14:16" ht="18" customHeight="1" x14ac:dyDescent="0.2">
      <c r="N1932" s="86"/>
      <c r="O1932" s="86"/>
      <c r="P1932" s="86"/>
    </row>
    <row r="1933" spans="14:16" ht="18" customHeight="1" x14ac:dyDescent="0.2">
      <c r="N1933" s="86"/>
      <c r="O1933" s="86"/>
      <c r="P1933" s="86"/>
    </row>
    <row r="1934" spans="14:16" ht="18" customHeight="1" x14ac:dyDescent="0.2">
      <c r="N1934" s="86"/>
      <c r="O1934" s="86"/>
      <c r="P1934" s="86"/>
    </row>
    <row r="1935" spans="14:16" ht="18" customHeight="1" x14ac:dyDescent="0.2">
      <c r="N1935" s="86"/>
      <c r="O1935" s="86"/>
      <c r="P1935" s="86"/>
    </row>
    <row r="1936" spans="14:16" ht="18" customHeight="1" x14ac:dyDescent="0.2">
      <c r="N1936" s="86"/>
      <c r="O1936" s="86"/>
      <c r="P1936" s="86"/>
    </row>
    <row r="1937" spans="14:16" ht="18" customHeight="1" x14ac:dyDescent="0.2">
      <c r="N1937" s="86"/>
      <c r="O1937" s="86"/>
      <c r="P1937" s="86"/>
    </row>
    <row r="1938" spans="14:16" ht="18" customHeight="1" x14ac:dyDescent="0.2">
      <c r="N1938" s="86"/>
      <c r="O1938" s="86"/>
      <c r="P1938" s="86"/>
    </row>
    <row r="1939" spans="14:16" ht="18" customHeight="1" x14ac:dyDescent="0.2">
      <c r="N1939" s="86"/>
      <c r="O1939" s="86"/>
      <c r="P1939" s="86"/>
    </row>
    <row r="1940" spans="14:16" ht="18" customHeight="1" x14ac:dyDescent="0.2">
      <c r="N1940" s="86"/>
      <c r="O1940" s="86"/>
      <c r="P1940" s="86"/>
    </row>
    <row r="1941" spans="14:16" ht="18" customHeight="1" x14ac:dyDescent="0.2">
      <c r="N1941" s="86"/>
      <c r="O1941" s="86"/>
      <c r="P1941" s="86"/>
    </row>
    <row r="1942" spans="14:16" ht="18" customHeight="1" x14ac:dyDescent="0.2">
      <c r="N1942" s="86"/>
      <c r="O1942" s="86"/>
      <c r="P1942" s="86"/>
    </row>
    <row r="1943" spans="14:16" ht="18" customHeight="1" x14ac:dyDescent="0.2">
      <c r="N1943" s="86"/>
      <c r="O1943" s="86"/>
      <c r="P1943" s="86"/>
    </row>
    <row r="1944" spans="14:16" ht="18" customHeight="1" x14ac:dyDescent="0.2">
      <c r="N1944" s="86"/>
      <c r="O1944" s="86"/>
      <c r="P1944" s="86"/>
    </row>
    <row r="1945" spans="14:16" ht="18" customHeight="1" x14ac:dyDescent="0.2">
      <c r="N1945" s="86"/>
      <c r="O1945" s="86"/>
      <c r="P1945" s="86"/>
    </row>
    <row r="1946" spans="14:16" ht="18" customHeight="1" x14ac:dyDescent="0.2">
      <c r="N1946" s="86"/>
      <c r="O1946" s="86"/>
      <c r="P1946" s="86"/>
    </row>
    <row r="1947" spans="14:16" ht="18" customHeight="1" x14ac:dyDescent="0.2">
      <c r="N1947" s="86"/>
      <c r="O1947" s="86"/>
      <c r="P1947" s="86"/>
    </row>
    <row r="1948" spans="14:16" ht="18" customHeight="1" x14ac:dyDescent="0.2">
      <c r="N1948" s="86"/>
      <c r="O1948" s="86"/>
      <c r="P1948" s="86"/>
    </row>
    <row r="1949" spans="14:16" ht="18" customHeight="1" x14ac:dyDescent="0.2">
      <c r="N1949" s="86"/>
      <c r="O1949" s="86"/>
      <c r="P1949" s="86"/>
    </row>
    <row r="1950" spans="14:16" ht="18" customHeight="1" x14ac:dyDescent="0.2">
      <c r="N1950" s="86"/>
      <c r="O1950" s="86"/>
      <c r="P1950" s="86"/>
    </row>
    <row r="1951" spans="14:16" ht="18" customHeight="1" x14ac:dyDescent="0.2">
      <c r="N1951" s="86"/>
      <c r="O1951" s="86"/>
      <c r="P1951" s="86"/>
    </row>
    <row r="1952" spans="14:16" ht="18" customHeight="1" x14ac:dyDescent="0.2">
      <c r="N1952" s="86"/>
      <c r="O1952" s="86"/>
      <c r="P1952" s="86"/>
    </row>
    <row r="1953" spans="14:16" ht="18" customHeight="1" x14ac:dyDescent="0.2">
      <c r="N1953" s="86"/>
      <c r="O1953" s="86"/>
      <c r="P1953" s="86"/>
    </row>
    <row r="1954" spans="14:16" ht="18" customHeight="1" x14ac:dyDescent="0.2">
      <c r="N1954" s="86"/>
      <c r="O1954" s="86"/>
      <c r="P1954" s="86"/>
    </row>
    <row r="1955" spans="14:16" ht="18" customHeight="1" x14ac:dyDescent="0.2">
      <c r="N1955" s="86"/>
      <c r="O1955" s="86"/>
      <c r="P1955" s="86"/>
    </row>
    <row r="1956" spans="14:16" ht="18" customHeight="1" x14ac:dyDescent="0.2">
      <c r="N1956" s="86"/>
      <c r="O1956" s="86"/>
      <c r="P1956" s="86"/>
    </row>
    <row r="1957" spans="14:16" ht="18" customHeight="1" x14ac:dyDescent="0.2">
      <c r="N1957" s="86"/>
      <c r="O1957" s="86"/>
      <c r="P1957" s="86"/>
    </row>
    <row r="1958" spans="14:16" ht="18" customHeight="1" x14ac:dyDescent="0.2">
      <c r="N1958" s="86"/>
      <c r="O1958" s="86"/>
      <c r="P1958" s="86"/>
    </row>
    <row r="1959" spans="14:16" ht="18" customHeight="1" x14ac:dyDescent="0.2">
      <c r="N1959" s="86"/>
      <c r="O1959" s="86"/>
      <c r="P1959" s="86"/>
    </row>
    <row r="1960" spans="14:16" ht="18" customHeight="1" x14ac:dyDescent="0.2">
      <c r="N1960" s="86"/>
      <c r="O1960" s="86"/>
      <c r="P1960" s="86"/>
    </row>
    <row r="1961" spans="14:16" ht="18" customHeight="1" x14ac:dyDescent="0.2">
      <c r="N1961" s="86"/>
      <c r="O1961" s="86"/>
      <c r="P1961" s="86"/>
    </row>
    <row r="1962" spans="14:16" ht="18" customHeight="1" x14ac:dyDescent="0.2">
      <c r="N1962" s="86"/>
      <c r="O1962" s="86"/>
      <c r="P1962" s="86"/>
    </row>
    <row r="1963" spans="14:16" ht="18" customHeight="1" x14ac:dyDescent="0.2">
      <c r="N1963" s="86"/>
      <c r="O1963" s="86"/>
      <c r="P1963" s="86"/>
    </row>
    <row r="1964" spans="14:16" ht="18" customHeight="1" x14ac:dyDescent="0.2">
      <c r="N1964" s="86"/>
      <c r="O1964" s="86"/>
      <c r="P1964" s="86"/>
    </row>
    <row r="1965" spans="14:16" ht="18" customHeight="1" x14ac:dyDescent="0.2">
      <c r="N1965" s="86"/>
      <c r="O1965" s="86"/>
      <c r="P1965" s="86"/>
    </row>
    <row r="1966" spans="14:16" ht="18" customHeight="1" x14ac:dyDescent="0.2">
      <c r="N1966" s="86"/>
      <c r="O1966" s="86"/>
      <c r="P1966" s="86"/>
    </row>
    <row r="1967" spans="14:16" ht="18" customHeight="1" x14ac:dyDescent="0.2">
      <c r="N1967" s="86"/>
      <c r="O1967" s="86"/>
      <c r="P1967" s="86"/>
    </row>
  </sheetData>
  <mergeCells count="24">
    <mergeCell ref="G142:L142"/>
    <mergeCell ref="H11:H12"/>
    <mergeCell ref="I11:I12"/>
    <mergeCell ref="J11:J12"/>
    <mergeCell ref="H36:H37"/>
    <mergeCell ref="I36:I37"/>
    <mergeCell ref="J36:J37"/>
    <mergeCell ref="I62:I63"/>
    <mergeCell ref="J62:J63"/>
    <mergeCell ref="H87:H88"/>
    <mergeCell ref="I87:I88"/>
    <mergeCell ref="J87:J88"/>
    <mergeCell ref="B138:G139"/>
    <mergeCell ref="H120:H121"/>
    <mergeCell ref="I120:I121"/>
    <mergeCell ref="J120:J121"/>
    <mergeCell ref="J138:J139"/>
    <mergeCell ref="B125:F125"/>
    <mergeCell ref="H62:H63"/>
    <mergeCell ref="B3:L3"/>
    <mergeCell ref="B4:L4"/>
    <mergeCell ref="B5:L5"/>
    <mergeCell ref="B6:L6"/>
    <mergeCell ref="I8:K9"/>
  </mergeCells>
  <phoneticPr fontId="0" type="noConversion"/>
  <hyperlinks>
    <hyperlink ref="B141" r:id="rId1"/>
    <hyperlink ref="B140:I140" r:id="rId2" display="Read our tips on keeping to your plan so you can find extra money to spend. "/>
  </hyperlinks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57" fitToHeight="2" orientation="portrait" r:id="rId3"/>
  <headerFooter alignWithMargins="0"/>
  <rowBreaks count="1" manualBreakCount="1">
    <brk id="99" max="11" man="1"/>
  </rowBreak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Planner</vt:lpstr>
      <vt:lpstr>'Budget Planner'!Print_Area</vt:lpstr>
      <vt:lpstr>'Budget Planner'!Print_Titles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FIDO Budget Planner</dc:title>
  <dc:creator>ASIC</dc:creator>
  <cp:lastModifiedBy>Christine</cp:lastModifiedBy>
  <cp:lastPrinted>2010-03-18T00:43:17Z</cp:lastPrinted>
  <dcterms:created xsi:type="dcterms:W3CDTF">2002-01-13T21:46:55Z</dcterms:created>
  <dcterms:modified xsi:type="dcterms:W3CDTF">2016-01-27T22:37:52Z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A324058</vt:lpwstr>
  </property>
  <property fmtid="{D5CDD505-2E9C-101B-9397-08002B2CF9AE}" pid="3" name="Objective-Title">
    <vt:lpwstr>BudgetPlanner-v4</vt:lpwstr>
  </property>
  <property fmtid="{D5CDD505-2E9C-101B-9397-08002B2CF9AE}" pid="4" name="Objective-Comment">
    <vt:lpwstr> </vt:lpwstr>
  </property>
  <property fmtid="{D5CDD505-2E9C-101B-9397-08002B2CF9AE}" pid="5" name="Objective-CreationStamp">
    <vt:filetime>2009-12-11T00:30:02Z</vt:filetime>
  </property>
  <property fmtid="{D5CDD505-2E9C-101B-9397-08002B2CF9AE}" pid="6" name="Objective-IsApproved">
    <vt:bool>false</vt:bool>
  </property>
  <property fmtid="{D5CDD505-2E9C-101B-9397-08002B2CF9AE}" pid="7" name="Objective-IsPublished">
    <vt:bool>true</vt:bool>
  </property>
  <property fmtid="{D5CDD505-2E9C-101B-9397-08002B2CF9AE}" pid="8" name="Objective-DatePublished">
    <vt:filetime>2009-12-11T00:30:26Z</vt:filetime>
  </property>
  <property fmtid="{D5CDD505-2E9C-101B-9397-08002B2CF9AE}" pid="9" name="Objective-ModificationStamp">
    <vt:filetime>2009-12-11T00:30:28Z</vt:filetime>
  </property>
  <property fmtid="{D5CDD505-2E9C-101B-9397-08002B2CF9AE}" pid="10" name="Objective-Owner">
    <vt:lpwstr>Anthony Wall</vt:lpwstr>
  </property>
  <property fmtid="{D5CDD505-2E9C-101B-9397-08002B2CF9AE}" pid="11" name="Objective-Path">
    <vt:lpwstr>ASIC BCS:CONSUMERS &amp; INVESTORS:Education Programs:FIDO:Calculators:BudgetPlanner:</vt:lpwstr>
  </property>
  <property fmtid="{D5CDD505-2E9C-101B-9397-08002B2CF9AE}" pid="12" name="Objective-Parent">
    <vt:lpwstr>BudgetPlanner</vt:lpwstr>
  </property>
  <property fmtid="{D5CDD505-2E9C-101B-9397-08002B2CF9AE}" pid="13" name="Objective-State">
    <vt:lpwstr>Published</vt:lpwstr>
  </property>
  <property fmtid="{D5CDD505-2E9C-101B-9397-08002B2CF9AE}" pid="14" name="Objective-Version">
    <vt:lpwstr>1.0</vt:lpwstr>
  </property>
  <property fmtid="{D5CDD505-2E9C-101B-9397-08002B2CF9AE}" pid="15" name="Objective-VersionNumber">
    <vt:i4>2</vt:i4>
  </property>
  <property fmtid="{D5CDD505-2E9C-101B-9397-08002B2CF9AE}" pid="16" name="Objective-VersionComment">
    <vt:lpwstr>Version 2</vt:lpwstr>
  </property>
  <property fmtid="{D5CDD505-2E9C-101B-9397-08002B2CF9AE}" pid="17" name="Objective-FileNumber">
    <vt:lpwstr>2008 - 000104</vt:lpwstr>
  </property>
  <property fmtid="{D5CDD505-2E9C-101B-9397-08002B2CF9AE}" pid="18" name="Objective-Classification">
    <vt:lpwstr>Not classified</vt:lpwstr>
  </property>
  <property fmtid="{D5CDD505-2E9C-101B-9397-08002B2CF9AE}" pid="19" name="Objective-Caveats">
    <vt:lpwstr> </vt:lpwstr>
  </property>
</Properties>
</file>